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685" activeTab="0"/>
  </bookViews>
  <sheets>
    <sheet name="计算表" sheetId="1" r:id="rId1"/>
    <sheet name="Sheet1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walkinnet</author>
  </authors>
  <commentList>
    <comment ref="P79" authorId="0">
      <text>
        <r>
          <rPr>
            <b/>
            <sz val="9"/>
            <rFont val="宋体"/>
            <family val="0"/>
          </rPr>
          <t>walkinnet: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<sst xmlns="http://schemas.openxmlformats.org/spreadsheetml/2006/main" count="273" uniqueCount="209">
  <si>
    <t>高一1</t>
  </si>
  <si>
    <t>高一2</t>
  </si>
  <si>
    <t>高一3</t>
  </si>
  <si>
    <t>高一4</t>
  </si>
  <si>
    <t>高一5</t>
  </si>
  <si>
    <t>高一6</t>
  </si>
  <si>
    <t>高一7</t>
  </si>
  <si>
    <t>高一8</t>
  </si>
  <si>
    <t>高一9</t>
  </si>
  <si>
    <t>高一10</t>
  </si>
  <si>
    <t>高一11</t>
  </si>
  <si>
    <t>高一12</t>
  </si>
  <si>
    <t>高一13</t>
  </si>
  <si>
    <t>高一14</t>
  </si>
  <si>
    <t>高一15</t>
  </si>
  <si>
    <t>高二1</t>
  </si>
  <si>
    <t>高二2</t>
  </si>
  <si>
    <t>高二3</t>
  </si>
  <si>
    <t>高二4</t>
  </si>
  <si>
    <t>高二5</t>
  </si>
  <si>
    <t>高二6</t>
  </si>
  <si>
    <t>高二7</t>
  </si>
  <si>
    <t>高二8</t>
  </si>
  <si>
    <t>高二9</t>
  </si>
  <si>
    <t>高二10</t>
  </si>
  <si>
    <t>高二11</t>
  </si>
  <si>
    <t>高二12</t>
  </si>
  <si>
    <t>高二13</t>
  </si>
  <si>
    <t>高二14</t>
  </si>
  <si>
    <t>高二15</t>
  </si>
  <si>
    <t>高二16</t>
  </si>
  <si>
    <t>高三1</t>
  </si>
  <si>
    <t>高三2</t>
  </si>
  <si>
    <t>高三3</t>
  </si>
  <si>
    <t>高三4</t>
  </si>
  <si>
    <t>高三5</t>
  </si>
  <si>
    <t>高三6</t>
  </si>
  <si>
    <t>高三7</t>
  </si>
  <si>
    <t>高三8</t>
  </si>
  <si>
    <t>高三9</t>
  </si>
  <si>
    <t>高三10</t>
  </si>
  <si>
    <t>高三11</t>
  </si>
  <si>
    <t>高三12</t>
  </si>
  <si>
    <t>高三13</t>
  </si>
  <si>
    <t>高三14</t>
  </si>
  <si>
    <t>高三15</t>
  </si>
  <si>
    <t>高三16</t>
  </si>
  <si>
    <t>高三17</t>
  </si>
  <si>
    <t>高三18</t>
  </si>
  <si>
    <t>班级</t>
  </si>
  <si>
    <t>纪律</t>
  </si>
  <si>
    <t>卫生</t>
  </si>
  <si>
    <t>自行车</t>
  </si>
  <si>
    <t>宿舍</t>
  </si>
  <si>
    <t>总分</t>
  </si>
  <si>
    <t>包干区</t>
  </si>
  <si>
    <t>教室</t>
  </si>
  <si>
    <t>男生</t>
  </si>
  <si>
    <t>女生</t>
  </si>
  <si>
    <t>总计</t>
  </si>
  <si>
    <t>备注</t>
  </si>
  <si>
    <t>奖励加分</t>
  </si>
  <si>
    <t>宿舍加分</t>
  </si>
  <si>
    <t>高二1</t>
  </si>
  <si>
    <t>高三1</t>
  </si>
  <si>
    <t>班级</t>
  </si>
  <si>
    <t>活动奖励</t>
  </si>
  <si>
    <t>班主任</t>
  </si>
  <si>
    <t>考核得分</t>
  </si>
  <si>
    <t>总得分</t>
  </si>
  <si>
    <t>排名</t>
  </si>
  <si>
    <t>邹建斌</t>
  </si>
  <si>
    <t>陈志方</t>
  </si>
  <si>
    <t>许文玉</t>
  </si>
  <si>
    <t>夏辉芸</t>
  </si>
  <si>
    <t>李宁伟</t>
  </si>
  <si>
    <t>刘敏燕</t>
  </si>
  <si>
    <t>侯亚军</t>
  </si>
  <si>
    <t>苏小俊</t>
  </si>
  <si>
    <t>张国兵</t>
  </si>
  <si>
    <t>虞春香</t>
  </si>
  <si>
    <t>杨贵生</t>
  </si>
  <si>
    <t>刁卫珍</t>
  </si>
  <si>
    <t>于建军</t>
  </si>
  <si>
    <t>侍建军</t>
  </si>
  <si>
    <t>潘建伟</t>
  </si>
  <si>
    <t>戴宁茹</t>
  </si>
  <si>
    <t>王亚俊</t>
  </si>
  <si>
    <t>高一（1）</t>
  </si>
  <si>
    <t>高一（2）</t>
  </si>
  <si>
    <t>高一（4）</t>
  </si>
  <si>
    <t>高一（6）</t>
  </si>
  <si>
    <t>高一（8）</t>
  </si>
  <si>
    <t>高一（10）</t>
  </si>
  <si>
    <t>高一（12）</t>
  </si>
  <si>
    <t>高二（2）</t>
  </si>
  <si>
    <t>高二（4）</t>
  </si>
  <si>
    <t>高二（6）</t>
  </si>
  <si>
    <t>高二（8）</t>
  </si>
  <si>
    <t>高二（10）</t>
  </si>
  <si>
    <t>高二（12）</t>
  </si>
  <si>
    <t>高二（14）</t>
  </si>
  <si>
    <t>高三（2）</t>
  </si>
  <si>
    <t>高三（4）</t>
  </si>
  <si>
    <t>高三（6）</t>
  </si>
  <si>
    <t>高三（8）</t>
  </si>
  <si>
    <t>高三（10）</t>
  </si>
  <si>
    <t>高三（12）</t>
  </si>
  <si>
    <t>高三（14）</t>
  </si>
  <si>
    <t>高三（16）</t>
  </si>
  <si>
    <t>高一（3）</t>
  </si>
  <si>
    <t>高一（5）</t>
  </si>
  <si>
    <t>汤  云</t>
  </si>
  <si>
    <t>高一（7）</t>
  </si>
  <si>
    <t>高一（9）</t>
  </si>
  <si>
    <t>高一（11）</t>
  </si>
  <si>
    <t>徐  波</t>
  </si>
  <si>
    <t>高二（1）</t>
  </si>
  <si>
    <t>高二（3）</t>
  </si>
  <si>
    <t>高二（5）</t>
  </si>
  <si>
    <t>高二（7）</t>
  </si>
  <si>
    <t>谢  军</t>
  </si>
  <si>
    <t>高二（9）</t>
  </si>
  <si>
    <t>高二（11）</t>
  </si>
  <si>
    <t>高二（13）</t>
  </si>
  <si>
    <t>高三（1）</t>
  </si>
  <si>
    <t>高三（3）</t>
  </si>
  <si>
    <t>张  浩</t>
  </si>
  <si>
    <t>高三（5）</t>
  </si>
  <si>
    <t>高三（7）</t>
  </si>
  <si>
    <t>高三（9）</t>
  </si>
  <si>
    <t>高三（11）</t>
  </si>
  <si>
    <t>高三（13）</t>
  </si>
  <si>
    <t>高三（15）</t>
  </si>
  <si>
    <t>沈  慧</t>
  </si>
  <si>
    <t>高三（17）</t>
  </si>
  <si>
    <t>班主任费</t>
  </si>
  <si>
    <t>2014春学期寄宿生表</t>
  </si>
  <si>
    <t>寄宿生人均加分</t>
  </si>
  <si>
    <t>黑板报(1次)</t>
  </si>
  <si>
    <t>林豫芸</t>
  </si>
  <si>
    <t>缪立兵</t>
  </si>
  <si>
    <t>李  娟</t>
  </si>
  <si>
    <t>陈洪钧</t>
  </si>
  <si>
    <t>薛桂香</t>
  </si>
  <si>
    <t>陈  慧</t>
  </si>
  <si>
    <t>葛明洪</t>
  </si>
  <si>
    <t>翁安林</t>
  </si>
  <si>
    <t>曹水生</t>
  </si>
  <si>
    <t>储吉育</t>
  </si>
  <si>
    <t>谢晓黎</t>
  </si>
  <si>
    <t>王  超</t>
  </si>
  <si>
    <t>徐建军</t>
  </si>
  <si>
    <t>于  晖</t>
  </si>
  <si>
    <t>龚保花</t>
  </si>
  <si>
    <t>袁春霞</t>
  </si>
  <si>
    <t>陈红军</t>
  </si>
  <si>
    <t>李军军</t>
  </si>
  <si>
    <t>顾锁华</t>
  </si>
  <si>
    <t>钱红兵</t>
  </si>
  <si>
    <t>王莉华</t>
  </si>
  <si>
    <t xml:space="preserve"> </t>
  </si>
  <si>
    <t>好人好事</t>
  </si>
  <si>
    <t>科技节</t>
  </si>
  <si>
    <t>艺术节</t>
  </si>
  <si>
    <t>校园第二届科普月系列活动加分汇总表</t>
  </si>
  <si>
    <t>班级</t>
  </si>
  <si>
    <t>魔方男生</t>
  </si>
  <si>
    <t>女生魔方</t>
  </si>
  <si>
    <t>九连环</t>
  </si>
  <si>
    <t>纸牌承重</t>
  </si>
  <si>
    <t>主题展板</t>
  </si>
  <si>
    <t>创意大赛</t>
  </si>
  <si>
    <t>合计</t>
  </si>
  <si>
    <t>高一（1）</t>
  </si>
  <si>
    <t>高一（2）</t>
  </si>
  <si>
    <t>高一（4）</t>
  </si>
  <si>
    <t>高一（6）</t>
  </si>
  <si>
    <t>高一（8）</t>
  </si>
  <si>
    <t>高一（10）</t>
  </si>
  <si>
    <t>高一（12）</t>
  </si>
  <si>
    <t>高二（2）</t>
  </si>
  <si>
    <t>高二（3）</t>
  </si>
  <si>
    <t>高二（5）</t>
  </si>
  <si>
    <t>高二（7）</t>
  </si>
  <si>
    <t>高二（9）</t>
  </si>
  <si>
    <t>高二（11）</t>
  </si>
  <si>
    <t>高二（13）</t>
  </si>
  <si>
    <t>高一军训版报</t>
  </si>
  <si>
    <t>周祖良</t>
  </si>
  <si>
    <t>周祖良</t>
  </si>
  <si>
    <t>班级</t>
  </si>
  <si>
    <t>最后得分</t>
  </si>
  <si>
    <t>平均得分</t>
  </si>
  <si>
    <t>名次</t>
  </si>
  <si>
    <t>一1</t>
  </si>
  <si>
    <t>一2</t>
  </si>
  <si>
    <t>一3</t>
  </si>
  <si>
    <t>一4</t>
  </si>
  <si>
    <t>一5</t>
  </si>
  <si>
    <t>一6</t>
  </si>
  <si>
    <t>一7</t>
  </si>
  <si>
    <t>一8</t>
  </si>
  <si>
    <t>一9</t>
  </si>
  <si>
    <t>一10</t>
  </si>
  <si>
    <t>一11</t>
  </si>
  <si>
    <t>一12</t>
  </si>
  <si>
    <t>得分</t>
  </si>
  <si>
    <t>高一军训展版评分员评分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</si>
</sst>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_ "/>
    <numFmt numFmtId="190" formatCode="0.000_ "/>
    <numFmt numFmtId="191" formatCode="0.00_ 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6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i/>
      <u val="single"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18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184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90" fontId="0" fillId="0" borderId="1" xfId="0" applyNumberFormat="1" applyBorder="1" applyAlignment="1">
      <alignment vertical="center"/>
    </xf>
    <xf numFmtId="19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91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184" fontId="0" fillId="0" borderId="3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 topLeftCell="A1">
      <selection activeCell="E56" sqref="E56"/>
    </sheetView>
  </sheetViews>
  <sheetFormatPr defaultColWidth="9.00390625" defaultRowHeight="14.25"/>
  <cols>
    <col min="1" max="1" width="11.125" style="0" customWidth="1"/>
    <col min="3" max="3" width="10.50390625" style="0" bestFit="1" customWidth="1"/>
    <col min="4" max="5" width="13.625" style="1" customWidth="1"/>
    <col min="6" max="6" width="7.875" style="1" customWidth="1"/>
    <col min="7" max="7" width="12.875" style="1" customWidth="1"/>
    <col min="8" max="8" width="10.625" style="1" customWidth="1"/>
    <col min="9" max="10" width="9.00390625" style="1" customWidth="1"/>
    <col min="11" max="11" width="8.625" style="1" customWidth="1"/>
    <col min="12" max="12" width="6.75390625" style="0" customWidth="1"/>
    <col min="13" max="13" width="11.375" style="0" customWidth="1"/>
    <col min="29" max="29" width="9.00390625" style="1" customWidth="1"/>
  </cols>
  <sheetData>
    <row r="1" spans="1:11" ht="14.25">
      <c r="A1" s="33" t="s">
        <v>65</v>
      </c>
      <c r="B1" s="33" t="s">
        <v>67</v>
      </c>
      <c r="C1" s="33" t="s">
        <v>68</v>
      </c>
      <c r="D1" s="33" t="s">
        <v>66</v>
      </c>
      <c r="E1" s="33"/>
      <c r="F1" s="33"/>
      <c r="G1" s="33"/>
      <c r="H1" s="33"/>
      <c r="I1" s="33" t="s">
        <v>69</v>
      </c>
      <c r="J1" s="33" t="s">
        <v>70</v>
      </c>
      <c r="K1" s="33" t="s">
        <v>136</v>
      </c>
    </row>
    <row r="2" spans="1:11" ht="29.25" customHeight="1">
      <c r="A2" s="33"/>
      <c r="B2" s="33"/>
      <c r="C2" s="33"/>
      <c r="D2" s="21" t="s">
        <v>139</v>
      </c>
      <c r="E2" s="21" t="s">
        <v>163</v>
      </c>
      <c r="F2" s="21" t="s">
        <v>164</v>
      </c>
      <c r="G2" s="21" t="s">
        <v>188</v>
      </c>
      <c r="H2" s="21" t="s">
        <v>162</v>
      </c>
      <c r="I2" s="33"/>
      <c r="J2" s="33"/>
      <c r="K2" s="33"/>
    </row>
    <row r="3" spans="1:12" ht="14.25">
      <c r="A3" s="3" t="s">
        <v>88</v>
      </c>
      <c r="B3" s="26" t="s">
        <v>127</v>
      </c>
      <c r="C3" s="22">
        <f>Sheet1!J3</f>
        <v>-2.742857142857143</v>
      </c>
      <c r="D3" s="18">
        <v>1.5</v>
      </c>
      <c r="E3" s="18">
        <f>SUM(B51:G51)</f>
        <v>1.5</v>
      </c>
      <c r="F3" s="18">
        <v>0.5</v>
      </c>
      <c r="G3" s="32">
        <v>0.5</v>
      </c>
      <c r="H3" s="21"/>
      <c r="I3" s="23">
        <f>SUM(C3:H3)</f>
        <v>1.2571428571428571</v>
      </c>
      <c r="J3" s="21">
        <f>RANK(I3,$I$3:$I$14)</f>
        <v>12</v>
      </c>
      <c r="K3" s="21">
        <v>450</v>
      </c>
      <c r="L3">
        <f>COUNTIF(K3:K45,550)</f>
        <v>13</v>
      </c>
    </row>
    <row r="4" spans="1:11" ht="14.25">
      <c r="A4" s="3" t="s">
        <v>89</v>
      </c>
      <c r="B4" s="26" t="s">
        <v>140</v>
      </c>
      <c r="C4" s="22">
        <f>Sheet1!J4</f>
        <v>1.5952380952380953</v>
      </c>
      <c r="D4" s="18">
        <v>0.5</v>
      </c>
      <c r="E4" s="18">
        <f>SUM(B52:G52)</f>
        <v>2.5</v>
      </c>
      <c r="F4" s="18">
        <v>1</v>
      </c>
      <c r="G4" s="32">
        <v>0.5</v>
      </c>
      <c r="H4" s="21"/>
      <c r="I4" s="23">
        <f aca="true" t="shared" si="0" ref="I4:I45">SUM(C4:H4)</f>
        <v>6.095238095238095</v>
      </c>
      <c r="J4" s="21">
        <f aca="true" t="shared" si="1" ref="J4:J14">RANK(I4,$I$3:$I$14)</f>
        <v>5</v>
      </c>
      <c r="K4" s="21">
        <v>500</v>
      </c>
    </row>
    <row r="5" spans="1:11" ht="14.25">
      <c r="A5" s="3" t="s">
        <v>110</v>
      </c>
      <c r="B5" s="26" t="s">
        <v>81</v>
      </c>
      <c r="C5" s="22">
        <f>Sheet1!J5</f>
        <v>2.0952380952380953</v>
      </c>
      <c r="D5" s="18">
        <v>1</v>
      </c>
      <c r="E5" s="18">
        <f>SUM(B53:G53)</f>
        <v>2</v>
      </c>
      <c r="F5" s="18">
        <v>0.5</v>
      </c>
      <c r="G5" s="21">
        <v>1.5</v>
      </c>
      <c r="H5" s="21">
        <v>0.25</v>
      </c>
      <c r="I5" s="23">
        <f t="shared" si="0"/>
        <v>7.345238095238095</v>
      </c>
      <c r="J5" s="21">
        <f t="shared" si="1"/>
        <v>3</v>
      </c>
      <c r="K5" s="21">
        <v>550</v>
      </c>
    </row>
    <row r="6" spans="1:11" ht="14.25">
      <c r="A6" s="3" t="s">
        <v>90</v>
      </c>
      <c r="B6" s="26" t="s">
        <v>141</v>
      </c>
      <c r="C6" s="22">
        <f>Sheet1!J6</f>
        <v>1.0476190476190477</v>
      </c>
      <c r="D6" s="18">
        <v>0.5</v>
      </c>
      <c r="E6" s="18">
        <f>SUM(B54:G54)</f>
        <v>3</v>
      </c>
      <c r="F6" s="18">
        <v>0.5</v>
      </c>
      <c r="G6" s="32">
        <v>0.5</v>
      </c>
      <c r="H6" s="21"/>
      <c r="I6" s="23">
        <f t="shared" si="0"/>
        <v>5.5476190476190474</v>
      </c>
      <c r="J6" s="21">
        <f t="shared" si="1"/>
        <v>8</v>
      </c>
      <c r="K6" s="21">
        <v>500</v>
      </c>
    </row>
    <row r="7" spans="1:11" ht="14.25">
      <c r="A7" s="3" t="s">
        <v>111</v>
      </c>
      <c r="B7" s="26" t="s">
        <v>142</v>
      </c>
      <c r="C7" s="22">
        <f>Sheet1!J7</f>
        <v>-3.0095238095238095</v>
      </c>
      <c r="D7" s="18">
        <v>0.5</v>
      </c>
      <c r="E7" s="18">
        <f>SUM(B55:G55)</f>
        <v>2.5</v>
      </c>
      <c r="F7" s="18">
        <v>1.5</v>
      </c>
      <c r="G7" s="21">
        <v>1.5</v>
      </c>
      <c r="H7" s="21"/>
      <c r="I7" s="23">
        <f t="shared" si="0"/>
        <v>2.9904761904761905</v>
      </c>
      <c r="J7" s="21">
        <f t="shared" si="1"/>
        <v>10</v>
      </c>
      <c r="K7" s="21">
        <v>450</v>
      </c>
    </row>
    <row r="8" spans="1:11" ht="14.25">
      <c r="A8" s="3" t="s">
        <v>91</v>
      </c>
      <c r="B8" s="26" t="s">
        <v>85</v>
      </c>
      <c r="C8" s="22">
        <f>Sheet1!J8</f>
        <v>-0.8238095238095238</v>
      </c>
      <c r="D8" s="18">
        <v>0.5</v>
      </c>
      <c r="E8" s="18">
        <f>SUM(B56:G56)</f>
        <v>1</v>
      </c>
      <c r="F8" s="18">
        <v>1</v>
      </c>
      <c r="G8" s="32">
        <v>0.5</v>
      </c>
      <c r="H8" s="21"/>
      <c r="I8" s="23">
        <f t="shared" si="0"/>
        <v>2.1761904761904765</v>
      </c>
      <c r="J8" s="21">
        <f t="shared" si="1"/>
        <v>11</v>
      </c>
      <c r="K8" s="21">
        <v>450</v>
      </c>
    </row>
    <row r="9" spans="1:11" ht="14.25">
      <c r="A9" s="3" t="s">
        <v>113</v>
      </c>
      <c r="B9" s="26" t="s">
        <v>143</v>
      </c>
      <c r="C9" s="22">
        <f>Sheet1!J9</f>
        <v>0.5952380952380953</v>
      </c>
      <c r="D9" s="18">
        <v>0.5</v>
      </c>
      <c r="E9" s="18">
        <f>SUM(B57:G57)</f>
        <v>3</v>
      </c>
      <c r="F9" s="18">
        <v>1</v>
      </c>
      <c r="G9" s="32">
        <v>0.5</v>
      </c>
      <c r="H9" s="21"/>
      <c r="I9" s="23">
        <f t="shared" si="0"/>
        <v>5.595238095238095</v>
      </c>
      <c r="J9" s="21">
        <f t="shared" si="1"/>
        <v>7</v>
      </c>
      <c r="K9" s="21">
        <v>500</v>
      </c>
    </row>
    <row r="10" spans="1:11" ht="14.25">
      <c r="A10" s="3" t="s">
        <v>92</v>
      </c>
      <c r="B10" s="26" t="s">
        <v>144</v>
      </c>
      <c r="C10" s="22">
        <f>Sheet1!J10</f>
        <v>-0.13809523809523805</v>
      </c>
      <c r="D10" s="18">
        <v>1</v>
      </c>
      <c r="E10" s="18">
        <f>SUM(B58:G58)</f>
        <v>3.5</v>
      </c>
      <c r="F10" s="18">
        <v>1.5</v>
      </c>
      <c r="G10" s="32">
        <v>1</v>
      </c>
      <c r="H10" s="21">
        <v>0.25</v>
      </c>
      <c r="I10" s="23">
        <f t="shared" si="0"/>
        <v>7.111904761904762</v>
      </c>
      <c r="J10" s="21">
        <f t="shared" si="1"/>
        <v>4</v>
      </c>
      <c r="K10" s="21">
        <v>550</v>
      </c>
    </row>
    <row r="11" spans="1:11" ht="14.25">
      <c r="A11" s="3" t="s">
        <v>114</v>
      </c>
      <c r="B11" s="26" t="s">
        <v>73</v>
      </c>
      <c r="C11" s="22">
        <f>Sheet1!J11</f>
        <v>1.304761904761905</v>
      </c>
      <c r="D11" s="18">
        <v>1</v>
      </c>
      <c r="E11" s="18">
        <f>SUM(B59:G59)</f>
        <v>4</v>
      </c>
      <c r="F11" s="18">
        <v>0.5</v>
      </c>
      <c r="G11" s="32">
        <v>1</v>
      </c>
      <c r="H11" s="21"/>
      <c r="I11" s="23">
        <f t="shared" si="0"/>
        <v>7.8047619047619055</v>
      </c>
      <c r="J11" s="21">
        <f t="shared" si="1"/>
        <v>1</v>
      </c>
      <c r="K11" s="21">
        <v>550</v>
      </c>
    </row>
    <row r="12" spans="1:11" ht="14.25">
      <c r="A12" s="3" t="s">
        <v>93</v>
      </c>
      <c r="B12" s="26" t="s">
        <v>145</v>
      </c>
      <c r="C12" s="22">
        <f>Sheet1!J12</f>
        <v>-1.0333333333333332</v>
      </c>
      <c r="D12" s="18">
        <v>1.5</v>
      </c>
      <c r="E12" s="18">
        <f>SUM(B60:G60)</f>
        <v>2.5</v>
      </c>
      <c r="F12" s="18">
        <v>1</v>
      </c>
      <c r="G12" s="32">
        <v>1</v>
      </c>
      <c r="H12" s="21">
        <v>0.25</v>
      </c>
      <c r="I12" s="23">
        <f t="shared" si="0"/>
        <v>5.216666666666667</v>
      </c>
      <c r="J12" s="21">
        <f t="shared" si="1"/>
        <v>9</v>
      </c>
      <c r="K12" s="21">
        <v>450</v>
      </c>
    </row>
    <row r="13" spans="1:11" ht="14.25">
      <c r="A13" s="3" t="s">
        <v>115</v>
      </c>
      <c r="B13" s="26" t="s">
        <v>146</v>
      </c>
      <c r="C13" s="22">
        <f>Sheet1!J13</f>
        <v>-0.7999999999999998</v>
      </c>
      <c r="D13" s="18">
        <v>1.5</v>
      </c>
      <c r="E13" s="18">
        <f>SUM(B61:G61)</f>
        <v>2.5</v>
      </c>
      <c r="F13" s="18">
        <v>1.5</v>
      </c>
      <c r="G13" s="32">
        <v>1</v>
      </c>
      <c r="H13" s="21"/>
      <c r="I13" s="23">
        <f t="shared" si="0"/>
        <v>5.7</v>
      </c>
      <c r="J13" s="21">
        <f t="shared" si="1"/>
        <v>6</v>
      </c>
      <c r="K13" s="21">
        <v>500</v>
      </c>
    </row>
    <row r="14" spans="1:11" ht="14.25">
      <c r="A14" s="3" t="s">
        <v>94</v>
      </c>
      <c r="B14" s="26" t="s">
        <v>71</v>
      </c>
      <c r="C14" s="22">
        <f>Sheet1!J14</f>
        <v>1.4095238095238094</v>
      </c>
      <c r="D14" s="18">
        <v>1</v>
      </c>
      <c r="E14" s="18">
        <f>SUM(B62:G62)</f>
        <v>4</v>
      </c>
      <c r="F14" s="18">
        <v>0.5</v>
      </c>
      <c r="G14" s="32">
        <v>0.5</v>
      </c>
      <c r="H14" s="21"/>
      <c r="I14" s="23">
        <f t="shared" si="0"/>
        <v>7.40952380952381</v>
      </c>
      <c r="J14" s="21">
        <f t="shared" si="1"/>
        <v>2</v>
      </c>
      <c r="K14" s="21">
        <v>550</v>
      </c>
    </row>
    <row r="15" spans="1:11" ht="14.25">
      <c r="A15" s="3" t="s">
        <v>117</v>
      </c>
      <c r="B15" s="26" t="s">
        <v>147</v>
      </c>
      <c r="C15" s="22">
        <f>Sheet1!J15</f>
        <v>-0.2838983050847458</v>
      </c>
      <c r="D15" s="18">
        <v>0.5</v>
      </c>
      <c r="E15" s="18">
        <f>SUM(B63:G63)</f>
        <v>4</v>
      </c>
      <c r="F15" s="18"/>
      <c r="G15" s="18"/>
      <c r="H15" s="21">
        <v>0.5</v>
      </c>
      <c r="I15" s="23">
        <f t="shared" si="0"/>
        <v>4.716101694915254</v>
      </c>
      <c r="J15" s="24">
        <f>RANK(I15,$I$15:$I$23)</f>
        <v>1</v>
      </c>
      <c r="K15" s="21">
        <v>550</v>
      </c>
    </row>
    <row r="16" spans="1:12" ht="14.25">
      <c r="A16" s="3" t="s">
        <v>95</v>
      </c>
      <c r="B16" s="26" t="s">
        <v>72</v>
      </c>
      <c r="C16" s="22">
        <f>Sheet1!J16</f>
        <v>-1.2838983050847457</v>
      </c>
      <c r="D16" s="18">
        <v>1</v>
      </c>
      <c r="E16" s="18">
        <f>SUM(B64:G64)</f>
        <v>2</v>
      </c>
      <c r="F16" s="18"/>
      <c r="G16" s="18"/>
      <c r="H16" s="21"/>
      <c r="I16" s="23">
        <f t="shared" si="0"/>
        <v>1.7161016949152543</v>
      </c>
      <c r="J16" s="24">
        <f aca="true" t="shared" si="2" ref="J16:J23">RANK(I16,$I$15:$I$23)</f>
        <v>8</v>
      </c>
      <c r="K16" s="21">
        <v>225</v>
      </c>
      <c r="L16" t="s">
        <v>189</v>
      </c>
    </row>
    <row r="17" spans="1:11" ht="14.25">
      <c r="A17" s="3" t="s">
        <v>118</v>
      </c>
      <c r="B17" s="26" t="s">
        <v>148</v>
      </c>
      <c r="C17" s="22">
        <f>Sheet1!J17</f>
        <v>0.43644067796610164</v>
      </c>
      <c r="D17" s="18">
        <v>0.5</v>
      </c>
      <c r="E17" s="18">
        <f>SUM(B65:G65)</f>
        <v>2.5</v>
      </c>
      <c r="F17" s="18"/>
      <c r="G17" s="18"/>
      <c r="H17" s="21"/>
      <c r="I17" s="23">
        <f t="shared" si="0"/>
        <v>3.4364406779661016</v>
      </c>
      <c r="J17" s="24">
        <f t="shared" si="2"/>
        <v>4</v>
      </c>
      <c r="K17" s="21">
        <v>500</v>
      </c>
    </row>
    <row r="18" spans="1:11" ht="14.25">
      <c r="A18" s="3" t="s">
        <v>96</v>
      </c>
      <c r="B18" s="26" t="s">
        <v>149</v>
      </c>
      <c r="C18" s="22">
        <f>Sheet1!J18</f>
        <v>-0.11864406779661019</v>
      </c>
      <c r="D18" s="18">
        <v>0.5</v>
      </c>
      <c r="E18" s="18">
        <f>SUM(B66:G66)</f>
        <v>1.5</v>
      </c>
      <c r="F18" s="18"/>
      <c r="G18" s="18"/>
      <c r="H18" s="21">
        <v>0.5</v>
      </c>
      <c r="I18" s="23">
        <f t="shared" si="0"/>
        <v>2.3813559322033897</v>
      </c>
      <c r="J18" s="24">
        <f t="shared" si="2"/>
        <v>6</v>
      </c>
      <c r="K18" s="21">
        <v>500</v>
      </c>
    </row>
    <row r="19" spans="1:11" ht="14.25">
      <c r="A19" s="3" t="s">
        <v>119</v>
      </c>
      <c r="B19" s="26" t="s">
        <v>150</v>
      </c>
      <c r="C19" s="22">
        <f>Sheet1!J19</f>
        <v>-1.1144067796610169</v>
      </c>
      <c r="D19" s="18">
        <v>0.5</v>
      </c>
      <c r="E19" s="18">
        <f>SUM(B67:G67)</f>
        <v>3</v>
      </c>
      <c r="F19" s="18"/>
      <c r="G19" s="18"/>
      <c r="H19" s="21">
        <v>0.5</v>
      </c>
      <c r="I19" s="23">
        <f t="shared" si="0"/>
        <v>2.885593220338983</v>
      </c>
      <c r="J19" s="24">
        <f t="shared" si="2"/>
        <v>5</v>
      </c>
      <c r="K19" s="21">
        <v>500</v>
      </c>
    </row>
    <row r="20" spans="1:11" ht="14.25">
      <c r="A20" s="3" t="s">
        <v>97</v>
      </c>
      <c r="B20" s="26" t="s">
        <v>151</v>
      </c>
      <c r="C20" s="22">
        <f>Sheet1!J20</f>
        <v>0.5508474576271186</v>
      </c>
      <c r="D20" s="18">
        <v>0.5</v>
      </c>
      <c r="E20" s="18">
        <f>SUM(B68:G68)</f>
        <v>2.5</v>
      </c>
      <c r="F20" s="18"/>
      <c r="G20" s="18"/>
      <c r="H20" s="21">
        <v>0.25</v>
      </c>
      <c r="I20" s="23">
        <f t="shared" si="0"/>
        <v>3.8008474576271185</v>
      </c>
      <c r="J20" s="24">
        <f t="shared" si="2"/>
        <v>3</v>
      </c>
      <c r="K20" s="21">
        <v>550</v>
      </c>
    </row>
    <row r="21" spans="1:11" ht="14.25">
      <c r="A21" s="3" t="s">
        <v>120</v>
      </c>
      <c r="B21" s="26" t="s">
        <v>74</v>
      </c>
      <c r="C21" s="22">
        <f>Sheet1!J21</f>
        <v>-0.22881355932203395</v>
      </c>
      <c r="D21" s="18">
        <v>1</v>
      </c>
      <c r="E21" s="18">
        <f>SUM(B69:G69)</f>
        <v>1</v>
      </c>
      <c r="F21" s="18"/>
      <c r="G21" s="18"/>
      <c r="H21" s="21"/>
      <c r="I21" s="23">
        <f t="shared" si="0"/>
        <v>1.771186440677966</v>
      </c>
      <c r="J21" s="24">
        <f t="shared" si="2"/>
        <v>7</v>
      </c>
      <c r="K21" s="21">
        <v>500</v>
      </c>
    </row>
    <row r="22" spans="1:11" ht="14.25">
      <c r="A22" s="3" t="s">
        <v>98</v>
      </c>
      <c r="B22" s="26" t="s">
        <v>116</v>
      </c>
      <c r="C22" s="22">
        <f>Sheet1!J22</f>
        <v>-0.5635593220338984</v>
      </c>
      <c r="D22" s="18">
        <v>1</v>
      </c>
      <c r="E22" s="18">
        <f>SUM(B70:G70)</f>
        <v>3.5</v>
      </c>
      <c r="F22" s="18"/>
      <c r="G22" s="18"/>
      <c r="H22" s="21"/>
      <c r="I22" s="23">
        <f t="shared" si="0"/>
        <v>3.9364406779661016</v>
      </c>
      <c r="J22" s="24">
        <f t="shared" si="2"/>
        <v>2</v>
      </c>
      <c r="K22" s="21">
        <v>550</v>
      </c>
    </row>
    <row r="23" spans="1:11" ht="14.25">
      <c r="A23" s="3" t="s">
        <v>122</v>
      </c>
      <c r="B23" s="26" t="s">
        <v>152</v>
      </c>
      <c r="C23" s="22">
        <f>Sheet1!J23</f>
        <v>-1.3940677966101696</v>
      </c>
      <c r="D23" s="18">
        <v>1.5</v>
      </c>
      <c r="E23" s="18">
        <f>SUM(B71:G71)</f>
        <v>1</v>
      </c>
      <c r="F23" s="18"/>
      <c r="G23" s="18"/>
      <c r="H23" s="21"/>
      <c r="I23" s="23">
        <f t="shared" si="0"/>
        <v>1.1059322033898304</v>
      </c>
      <c r="J23" s="24">
        <f t="shared" si="2"/>
        <v>9</v>
      </c>
      <c r="K23" s="21">
        <v>450</v>
      </c>
    </row>
    <row r="24" spans="1:11" ht="14.25">
      <c r="A24" s="3" t="s">
        <v>99</v>
      </c>
      <c r="B24" s="26" t="s">
        <v>153</v>
      </c>
      <c r="C24" s="22">
        <f>Sheet1!J24</f>
        <v>-0.25</v>
      </c>
      <c r="D24" s="18">
        <v>1.5</v>
      </c>
      <c r="E24" s="18">
        <f>SUM(B72:G72)</f>
        <v>1.5</v>
      </c>
      <c r="F24" s="18"/>
      <c r="G24" s="18"/>
      <c r="H24" s="21"/>
      <c r="I24" s="23">
        <f t="shared" si="0"/>
        <v>2.75</v>
      </c>
      <c r="J24" s="21">
        <f>RANK(I24,$I$24:$I$27)</f>
        <v>3</v>
      </c>
      <c r="K24" s="21">
        <v>500</v>
      </c>
    </row>
    <row r="25" spans="1:11" ht="14.25">
      <c r="A25" s="3" t="s">
        <v>123</v>
      </c>
      <c r="B25" s="26" t="s">
        <v>112</v>
      </c>
      <c r="C25" s="22">
        <f>Sheet1!J25</f>
        <v>-3.6470588235294117</v>
      </c>
      <c r="D25" s="18">
        <v>1</v>
      </c>
      <c r="E25" s="18">
        <f>SUM(B73:G73)</f>
        <v>0.5</v>
      </c>
      <c r="F25" s="18"/>
      <c r="G25" s="18"/>
      <c r="H25" s="21"/>
      <c r="I25" s="23">
        <f t="shared" si="0"/>
        <v>-2.1470588235294117</v>
      </c>
      <c r="J25" s="21">
        <f>RANK(I25,$I$24:$I$27)</f>
        <v>4</v>
      </c>
      <c r="K25" s="21">
        <v>450</v>
      </c>
    </row>
    <row r="26" spans="1:11" ht="14.25">
      <c r="A26" s="3" t="s">
        <v>100</v>
      </c>
      <c r="B26" s="26" t="s">
        <v>134</v>
      </c>
      <c r="C26" s="22">
        <f>Sheet1!J26</f>
        <v>0.5882352941176472</v>
      </c>
      <c r="D26" s="18">
        <v>1.5</v>
      </c>
      <c r="E26" s="18">
        <f>SUM(B74:G74)</f>
        <v>1.5</v>
      </c>
      <c r="F26" s="18"/>
      <c r="G26" s="18"/>
      <c r="H26" s="21"/>
      <c r="I26" s="23">
        <f t="shared" si="0"/>
        <v>3.588235294117647</v>
      </c>
      <c r="J26" s="21">
        <f>RANK(I26,$I$24:$I$27)</f>
        <v>2</v>
      </c>
      <c r="K26" s="21">
        <v>500</v>
      </c>
    </row>
    <row r="27" spans="1:11" ht="14.25">
      <c r="A27" s="3" t="s">
        <v>124</v>
      </c>
      <c r="B27" s="26" t="s">
        <v>154</v>
      </c>
      <c r="C27" s="22">
        <f>Sheet1!J27</f>
        <v>0.9852941176470589</v>
      </c>
      <c r="D27" s="18">
        <v>1.5</v>
      </c>
      <c r="E27" s="18">
        <f>SUM(B75:G75)</f>
        <v>6.5</v>
      </c>
      <c r="F27" s="18"/>
      <c r="G27" s="18"/>
      <c r="H27" s="21"/>
      <c r="I27" s="23">
        <f t="shared" si="0"/>
        <v>8.985294117647058</v>
      </c>
      <c r="J27" s="21">
        <f>RANK(I27,$I$24:$I$27)</f>
        <v>1</v>
      </c>
      <c r="K27" s="21">
        <v>550</v>
      </c>
    </row>
    <row r="28" spans="1:11" ht="14.25">
      <c r="A28" s="3" t="s">
        <v>101</v>
      </c>
      <c r="B28" s="26" t="s">
        <v>155</v>
      </c>
      <c r="C28" s="22">
        <f>Sheet1!J28</f>
        <v>1.3235294117647058</v>
      </c>
      <c r="D28" s="18"/>
      <c r="E28" s="18"/>
      <c r="F28" s="18"/>
      <c r="G28" s="18"/>
      <c r="H28" s="21"/>
      <c r="I28" s="23">
        <f t="shared" si="0"/>
        <v>1.3235294117647058</v>
      </c>
      <c r="J28" s="21" t="e">
        <f>RANK(I28,$I$24:$I$27)</f>
        <v>#N/A</v>
      </c>
      <c r="K28" s="21"/>
    </row>
    <row r="29" spans="1:11" ht="14.25">
      <c r="A29" s="3" t="s">
        <v>125</v>
      </c>
      <c r="B29" s="26" t="s">
        <v>156</v>
      </c>
      <c r="C29" s="22">
        <f>Sheet1!J30</f>
        <v>0.7</v>
      </c>
      <c r="D29" s="18"/>
      <c r="E29" s="18"/>
      <c r="F29" s="18"/>
      <c r="G29" s="18"/>
      <c r="H29" s="21"/>
      <c r="I29" s="23">
        <f t="shared" si="0"/>
        <v>0.7</v>
      </c>
      <c r="J29" s="24">
        <f>RANK(I29,$I$29:$I$35)</f>
        <v>2</v>
      </c>
      <c r="K29" s="21">
        <v>500</v>
      </c>
    </row>
    <row r="30" spans="1:11" ht="14.25">
      <c r="A30" s="3" t="s">
        <v>102</v>
      </c>
      <c r="B30" s="26" t="s">
        <v>75</v>
      </c>
      <c r="C30" s="22">
        <f>Sheet1!J31</f>
        <v>-0.10000000000000009</v>
      </c>
      <c r="D30" s="18"/>
      <c r="E30" s="18"/>
      <c r="F30" s="18"/>
      <c r="G30" s="18"/>
      <c r="H30" s="21"/>
      <c r="I30" s="23">
        <f t="shared" si="0"/>
        <v>-0.10000000000000009</v>
      </c>
      <c r="J30" s="24">
        <f aca="true" t="shared" si="3" ref="J30:J35">RANK(I30,$I$29:$I$35)</f>
        <v>4</v>
      </c>
      <c r="K30" s="21">
        <v>500</v>
      </c>
    </row>
    <row r="31" spans="1:11" ht="14.25">
      <c r="A31" s="3" t="s">
        <v>126</v>
      </c>
      <c r="B31" s="26" t="s">
        <v>157</v>
      </c>
      <c r="C31" s="22">
        <f>Sheet1!J32</f>
        <v>-0.5666666666666667</v>
      </c>
      <c r="D31" s="18"/>
      <c r="E31" s="18"/>
      <c r="F31" s="18"/>
      <c r="G31" s="18"/>
      <c r="H31" s="21"/>
      <c r="I31" s="23">
        <f t="shared" si="0"/>
        <v>-0.5666666666666667</v>
      </c>
      <c r="J31" s="24">
        <f t="shared" si="3"/>
        <v>5</v>
      </c>
      <c r="K31" s="21">
        <v>500</v>
      </c>
    </row>
    <row r="32" spans="1:11" ht="14.25">
      <c r="A32" s="3" t="s">
        <v>103</v>
      </c>
      <c r="B32" s="26" t="s">
        <v>76</v>
      </c>
      <c r="C32" s="22">
        <f>Sheet1!J33</f>
        <v>-2.833333333333333</v>
      </c>
      <c r="D32" s="18"/>
      <c r="E32" s="18"/>
      <c r="F32" s="18"/>
      <c r="G32" s="18"/>
      <c r="H32" s="21"/>
      <c r="I32" s="23">
        <f t="shared" si="0"/>
        <v>-2.833333333333333</v>
      </c>
      <c r="J32" s="24">
        <f t="shared" si="3"/>
        <v>7</v>
      </c>
      <c r="K32" s="21">
        <v>450</v>
      </c>
    </row>
    <row r="33" spans="1:11" ht="14.25">
      <c r="A33" s="3" t="s">
        <v>128</v>
      </c>
      <c r="B33" s="26" t="s">
        <v>77</v>
      </c>
      <c r="C33" s="22">
        <f>Sheet1!J34</f>
        <v>-2.0666666666666664</v>
      </c>
      <c r="D33" s="18"/>
      <c r="E33" s="18"/>
      <c r="F33" s="18"/>
      <c r="G33" s="18"/>
      <c r="H33" s="21"/>
      <c r="I33" s="23">
        <f t="shared" si="0"/>
        <v>-2.0666666666666664</v>
      </c>
      <c r="J33" s="24">
        <f t="shared" si="3"/>
        <v>6</v>
      </c>
      <c r="K33" s="21">
        <v>450</v>
      </c>
    </row>
    <row r="34" spans="1:11" ht="14.25">
      <c r="A34" s="3" t="s">
        <v>104</v>
      </c>
      <c r="B34" s="26" t="s">
        <v>82</v>
      </c>
      <c r="C34" s="22">
        <f>Sheet1!J35</f>
        <v>0.7</v>
      </c>
      <c r="D34" s="18"/>
      <c r="E34" s="18"/>
      <c r="F34" s="18"/>
      <c r="G34" s="18"/>
      <c r="H34" s="21"/>
      <c r="I34" s="23">
        <f t="shared" si="0"/>
        <v>0.7</v>
      </c>
      <c r="J34" s="24">
        <f t="shared" si="3"/>
        <v>2</v>
      </c>
      <c r="K34" s="21">
        <v>550</v>
      </c>
    </row>
    <row r="35" spans="1:11" ht="14.25">
      <c r="A35" s="3" t="s">
        <v>129</v>
      </c>
      <c r="B35" s="26" t="s">
        <v>84</v>
      </c>
      <c r="C35" s="22">
        <f>Sheet1!J36</f>
        <v>1.1666666666666667</v>
      </c>
      <c r="D35" s="18"/>
      <c r="E35" s="18"/>
      <c r="F35" s="18"/>
      <c r="G35" s="18"/>
      <c r="H35" s="21"/>
      <c r="I35" s="23">
        <f t="shared" si="0"/>
        <v>1.1666666666666667</v>
      </c>
      <c r="J35" s="24">
        <f t="shared" si="3"/>
        <v>1</v>
      </c>
      <c r="K35" s="21">
        <v>550</v>
      </c>
    </row>
    <row r="36" spans="1:11" ht="14.25">
      <c r="A36" s="3" t="s">
        <v>105</v>
      </c>
      <c r="B36" s="26" t="s">
        <v>83</v>
      </c>
      <c r="C36" s="22">
        <f>Sheet1!J37</f>
        <v>0.19999999999999973</v>
      </c>
      <c r="D36" s="18"/>
      <c r="E36" s="18"/>
      <c r="F36" s="18"/>
      <c r="G36" s="18"/>
      <c r="H36" s="21"/>
      <c r="I36" s="23">
        <f t="shared" si="0"/>
        <v>0.19999999999999973</v>
      </c>
      <c r="J36" s="21">
        <f>RANK(I36,$I$36:$I$38)</f>
        <v>2</v>
      </c>
      <c r="K36" s="21">
        <v>500</v>
      </c>
    </row>
    <row r="37" spans="1:11" ht="14.25">
      <c r="A37" s="3" t="s">
        <v>130</v>
      </c>
      <c r="B37" s="26" t="s">
        <v>158</v>
      </c>
      <c r="C37" s="22">
        <f>Sheet1!J38</f>
        <v>-1.9000000000000004</v>
      </c>
      <c r="D37" s="18"/>
      <c r="E37" s="18"/>
      <c r="F37" s="18"/>
      <c r="G37" s="18"/>
      <c r="H37" s="21"/>
      <c r="I37" s="23">
        <f t="shared" si="0"/>
        <v>-1.9000000000000004</v>
      </c>
      <c r="J37" s="21">
        <f>RANK(I37,$I$36:$I$38)</f>
        <v>3</v>
      </c>
      <c r="K37" s="21">
        <v>450</v>
      </c>
    </row>
    <row r="38" spans="1:11" ht="14.25">
      <c r="A38" s="3" t="s">
        <v>106</v>
      </c>
      <c r="B38" s="26" t="s">
        <v>121</v>
      </c>
      <c r="C38" s="22">
        <f>Sheet1!J39</f>
        <v>0.7</v>
      </c>
      <c r="D38" s="18"/>
      <c r="E38" s="18"/>
      <c r="F38" s="18"/>
      <c r="G38" s="18"/>
      <c r="H38" s="21"/>
      <c r="I38" s="23">
        <f t="shared" si="0"/>
        <v>0.7</v>
      </c>
      <c r="J38" s="21">
        <f>RANK(I38,$I$36:$I$38)</f>
        <v>1</v>
      </c>
      <c r="K38" s="21">
        <v>550</v>
      </c>
    </row>
    <row r="39" spans="1:11" ht="14.25">
      <c r="A39" s="3" t="s">
        <v>131</v>
      </c>
      <c r="B39" s="26" t="s">
        <v>78</v>
      </c>
      <c r="C39" s="22">
        <f>Sheet1!J40</f>
        <v>-1.3181818181818181</v>
      </c>
      <c r="D39" s="3"/>
      <c r="E39" s="3"/>
      <c r="F39" s="3"/>
      <c r="G39" s="3"/>
      <c r="H39" s="21">
        <v>0.25</v>
      </c>
      <c r="I39" s="23">
        <f t="shared" si="0"/>
        <v>-1.0681818181818181</v>
      </c>
      <c r="J39" s="24">
        <f>RANK(I39,$I$39:$I$45)</f>
        <v>7</v>
      </c>
      <c r="K39" s="21">
        <v>450</v>
      </c>
    </row>
    <row r="40" spans="1:11" ht="14.25">
      <c r="A40" s="3" t="s">
        <v>107</v>
      </c>
      <c r="B40" s="26" t="s">
        <v>79</v>
      </c>
      <c r="C40" s="22">
        <f>Sheet1!J41</f>
        <v>-0.8636363636363636</v>
      </c>
      <c r="D40" s="3"/>
      <c r="E40" s="3"/>
      <c r="F40" s="3"/>
      <c r="G40" s="3"/>
      <c r="H40" s="21"/>
      <c r="I40" s="23">
        <f t="shared" si="0"/>
        <v>-0.8636363636363636</v>
      </c>
      <c r="J40" s="24">
        <f aca="true" t="shared" si="4" ref="J40:J45">RANK(I40,$I$39:$I$45)</f>
        <v>6</v>
      </c>
      <c r="K40" s="21">
        <v>450</v>
      </c>
    </row>
    <row r="41" spans="1:11" ht="14.25">
      <c r="A41" s="3" t="s">
        <v>132</v>
      </c>
      <c r="B41" s="26" t="s">
        <v>159</v>
      </c>
      <c r="C41" s="22">
        <f>Sheet1!J42</f>
        <v>-0.5909090909090908</v>
      </c>
      <c r="D41" s="3"/>
      <c r="E41" s="3"/>
      <c r="F41" s="3"/>
      <c r="G41" s="3"/>
      <c r="H41" s="21"/>
      <c r="I41" s="23">
        <f t="shared" si="0"/>
        <v>-0.5909090909090908</v>
      </c>
      <c r="J41" s="24">
        <f t="shared" si="4"/>
        <v>5</v>
      </c>
      <c r="K41" s="21">
        <v>500</v>
      </c>
    </row>
    <row r="42" spans="1:11" ht="14.25">
      <c r="A42" s="3" t="s">
        <v>108</v>
      </c>
      <c r="B42" s="26" t="s">
        <v>160</v>
      </c>
      <c r="C42" s="22">
        <f>Sheet1!J43</f>
        <v>0.2727272727272727</v>
      </c>
      <c r="D42" s="3"/>
      <c r="E42" s="3"/>
      <c r="F42" s="3"/>
      <c r="G42" s="3"/>
      <c r="H42" s="21"/>
      <c r="I42" s="23">
        <f t="shared" si="0"/>
        <v>0.2727272727272727</v>
      </c>
      <c r="J42" s="24">
        <f t="shared" si="4"/>
        <v>1</v>
      </c>
      <c r="K42" s="21">
        <v>550</v>
      </c>
    </row>
    <row r="43" spans="1:11" ht="14.25">
      <c r="A43" s="3" t="s">
        <v>133</v>
      </c>
      <c r="B43" s="26" t="s">
        <v>86</v>
      </c>
      <c r="C43" s="22">
        <f>Sheet1!J44</f>
        <v>-0.3181818181818182</v>
      </c>
      <c r="D43" s="3"/>
      <c r="E43" s="3"/>
      <c r="F43" s="3"/>
      <c r="G43" s="3"/>
      <c r="H43" s="21">
        <v>0.25</v>
      </c>
      <c r="I43" s="23">
        <f t="shared" si="0"/>
        <v>-0.06818181818181818</v>
      </c>
      <c r="J43" s="24">
        <f t="shared" si="4"/>
        <v>3</v>
      </c>
      <c r="K43" s="21">
        <v>500</v>
      </c>
    </row>
    <row r="44" spans="1:11" ht="14.25">
      <c r="A44" s="3" t="s">
        <v>109</v>
      </c>
      <c r="B44" s="26" t="s">
        <v>87</v>
      </c>
      <c r="C44" s="22">
        <f>Sheet1!J45</f>
        <v>-0.2272727272727273</v>
      </c>
      <c r="D44" s="3"/>
      <c r="E44" s="3"/>
      <c r="F44" s="3"/>
      <c r="G44" s="3"/>
      <c r="H44" s="21"/>
      <c r="I44" s="23">
        <f t="shared" si="0"/>
        <v>-0.2272727272727273</v>
      </c>
      <c r="J44" s="24">
        <f t="shared" si="4"/>
        <v>4</v>
      </c>
      <c r="K44" s="21">
        <v>500</v>
      </c>
    </row>
    <row r="45" spans="1:11" ht="14.25">
      <c r="A45" s="3" t="s">
        <v>135</v>
      </c>
      <c r="B45" s="26" t="s">
        <v>80</v>
      </c>
      <c r="C45" s="22">
        <f>Sheet1!J46</f>
        <v>0.045454545454545414</v>
      </c>
      <c r="D45" s="3"/>
      <c r="E45" s="3"/>
      <c r="F45" s="3"/>
      <c r="G45" s="3"/>
      <c r="H45" s="21"/>
      <c r="I45" s="23">
        <f t="shared" si="0"/>
        <v>0.045454545454545414</v>
      </c>
      <c r="J45" s="24">
        <f t="shared" si="4"/>
        <v>2</v>
      </c>
      <c r="K45" s="21">
        <v>550</v>
      </c>
    </row>
    <row r="46" spans="1:11" ht="14.25">
      <c r="A46" s="3"/>
      <c r="B46" s="29" t="s">
        <v>190</v>
      </c>
      <c r="C46" s="22"/>
      <c r="D46" s="3"/>
      <c r="E46" s="3"/>
      <c r="F46" s="3"/>
      <c r="G46" s="3"/>
      <c r="H46" s="21"/>
      <c r="I46" s="23"/>
      <c r="J46" s="24"/>
      <c r="K46" s="21">
        <v>225</v>
      </c>
    </row>
    <row r="47" spans="1:11" ht="14.25">
      <c r="A47" s="3"/>
      <c r="C47" s="3"/>
      <c r="D47" s="21"/>
      <c r="E47" s="21"/>
      <c r="F47" s="21"/>
      <c r="G47" s="21"/>
      <c r="H47" s="21"/>
      <c r="I47" s="21"/>
      <c r="J47" s="21"/>
      <c r="K47" s="21">
        <f>SUM(K3:K46)</f>
        <v>21050</v>
      </c>
    </row>
    <row r="48" ht="14.25"/>
    <row r="49" spans="1:17" ht="20.25">
      <c r="A49" s="30" t="s">
        <v>165</v>
      </c>
      <c r="B49" s="30"/>
      <c r="C49" s="30"/>
      <c r="D49" s="30"/>
      <c r="E49" s="30"/>
      <c r="F49" s="30"/>
      <c r="G49" s="30"/>
      <c r="H49" s="30"/>
      <c r="I49"/>
      <c r="J49"/>
      <c r="K49"/>
      <c r="Q49" s="1"/>
    </row>
    <row r="50" spans="1:17" ht="14.25">
      <c r="A50" s="27" t="s">
        <v>166</v>
      </c>
      <c r="B50" s="27" t="s">
        <v>167</v>
      </c>
      <c r="C50" s="27" t="s">
        <v>168</v>
      </c>
      <c r="D50" s="27" t="s">
        <v>169</v>
      </c>
      <c r="E50" s="27" t="s">
        <v>170</v>
      </c>
      <c r="F50" s="27" t="s">
        <v>171</v>
      </c>
      <c r="G50" s="27" t="s">
        <v>172</v>
      </c>
      <c r="H50" s="27" t="s">
        <v>173</v>
      </c>
      <c r="I50"/>
      <c r="J50"/>
      <c r="K50"/>
      <c r="Q50" s="1"/>
    </row>
    <row r="51" spans="1:17" ht="14.25">
      <c r="A51" s="27" t="s">
        <v>174</v>
      </c>
      <c r="B51" s="28"/>
      <c r="C51" s="28"/>
      <c r="D51" s="28">
        <v>0.5</v>
      </c>
      <c r="E51" s="28"/>
      <c r="F51" s="28">
        <v>1</v>
      </c>
      <c r="G51" s="28"/>
      <c r="H51" s="28">
        <f>SUM(B51:G51)</f>
        <v>1.5</v>
      </c>
      <c r="I51"/>
      <c r="J51"/>
      <c r="K51"/>
      <c r="Q51" s="1"/>
    </row>
    <row r="52" spans="1:17" ht="14.25">
      <c r="A52" s="27" t="s">
        <v>175</v>
      </c>
      <c r="B52" s="28"/>
      <c r="C52" s="28"/>
      <c r="D52" s="28">
        <v>2</v>
      </c>
      <c r="E52" s="28"/>
      <c r="F52" s="28">
        <v>0.5</v>
      </c>
      <c r="G52" s="28"/>
      <c r="H52" s="28">
        <f aca="true" t="shared" si="5" ref="H52:H75">SUM(B52:G52)</f>
        <v>2.5</v>
      </c>
      <c r="I52"/>
      <c r="J52"/>
      <c r="K52"/>
      <c r="Q52" s="1"/>
    </row>
    <row r="53" spans="1:17" ht="14.25">
      <c r="A53" s="27" t="s">
        <v>110</v>
      </c>
      <c r="B53" s="28">
        <v>0.5</v>
      </c>
      <c r="C53" s="28"/>
      <c r="D53" s="28"/>
      <c r="E53" s="28"/>
      <c r="F53" s="28">
        <v>0.5</v>
      </c>
      <c r="G53" s="28">
        <v>1</v>
      </c>
      <c r="H53" s="28">
        <f t="shared" si="5"/>
        <v>2</v>
      </c>
      <c r="I53"/>
      <c r="J53"/>
      <c r="K53"/>
      <c r="Q53" s="1"/>
    </row>
    <row r="54" spans="1:17" ht="14.25">
      <c r="A54" s="27" t="s">
        <v>176</v>
      </c>
      <c r="B54" s="28"/>
      <c r="C54" s="28"/>
      <c r="D54" s="28">
        <v>1</v>
      </c>
      <c r="E54" s="28"/>
      <c r="F54" s="28">
        <v>2</v>
      </c>
      <c r="G54" s="28"/>
      <c r="H54" s="28">
        <f t="shared" si="5"/>
        <v>3</v>
      </c>
      <c r="I54"/>
      <c r="J54"/>
      <c r="K54"/>
      <c r="Q54" s="1"/>
    </row>
    <row r="55" spans="1:17" ht="14.25">
      <c r="A55" s="27" t="s">
        <v>111</v>
      </c>
      <c r="B55" s="28">
        <v>1</v>
      </c>
      <c r="C55" s="28"/>
      <c r="D55" s="28"/>
      <c r="E55" s="28">
        <v>1</v>
      </c>
      <c r="F55" s="28">
        <v>0.5</v>
      </c>
      <c r="G55" s="28"/>
      <c r="H55" s="28">
        <f t="shared" si="5"/>
        <v>2.5</v>
      </c>
      <c r="I55"/>
      <c r="J55"/>
      <c r="K55"/>
      <c r="Q55" s="1"/>
    </row>
    <row r="56" spans="1:17" ht="14.25">
      <c r="A56" s="27" t="s">
        <v>177</v>
      </c>
      <c r="B56" s="28">
        <v>0.5</v>
      </c>
      <c r="C56" s="28"/>
      <c r="D56" s="28"/>
      <c r="E56" s="28"/>
      <c r="F56" s="28">
        <v>0.5</v>
      </c>
      <c r="G56" s="28"/>
      <c r="H56" s="28">
        <f t="shared" si="5"/>
        <v>1</v>
      </c>
      <c r="I56"/>
      <c r="J56"/>
      <c r="K56"/>
      <c r="Q56" s="1"/>
    </row>
    <row r="57" spans="1:17" ht="14.25">
      <c r="A57" s="27" t="s">
        <v>113</v>
      </c>
      <c r="B57" s="28"/>
      <c r="C57" s="28">
        <v>1</v>
      </c>
      <c r="D57" s="28"/>
      <c r="E57" s="28">
        <v>0.5</v>
      </c>
      <c r="F57" s="28">
        <v>0.5</v>
      </c>
      <c r="G57" s="28">
        <v>1</v>
      </c>
      <c r="H57" s="28">
        <f t="shared" si="5"/>
        <v>3</v>
      </c>
      <c r="I57"/>
      <c r="J57"/>
      <c r="K57"/>
      <c r="Q57" s="1"/>
    </row>
    <row r="58" spans="1:17" ht="14.25">
      <c r="A58" s="27" t="s">
        <v>178</v>
      </c>
      <c r="B58" s="28">
        <v>1</v>
      </c>
      <c r="C58" s="28">
        <v>1</v>
      </c>
      <c r="D58" s="28">
        <v>0.5</v>
      </c>
      <c r="E58" s="28">
        <v>0.5</v>
      </c>
      <c r="F58" s="28">
        <v>0.5</v>
      </c>
      <c r="G58" s="28"/>
      <c r="H58" s="28">
        <f t="shared" si="5"/>
        <v>3.5</v>
      </c>
      <c r="I58"/>
      <c r="J58"/>
      <c r="K58"/>
      <c r="Q58" s="1"/>
    </row>
    <row r="59" spans="1:17" ht="14.25">
      <c r="A59" s="27" t="s">
        <v>114</v>
      </c>
      <c r="B59" s="28"/>
      <c r="C59" s="28">
        <v>2</v>
      </c>
      <c r="D59" s="28"/>
      <c r="E59" s="28">
        <v>1</v>
      </c>
      <c r="F59" s="28">
        <v>1</v>
      </c>
      <c r="G59" s="28"/>
      <c r="H59" s="28">
        <f t="shared" si="5"/>
        <v>4</v>
      </c>
      <c r="I59"/>
      <c r="J59"/>
      <c r="K59"/>
      <c r="Q59" s="1"/>
    </row>
    <row r="60" spans="1:17" ht="14.25">
      <c r="A60" s="27" t="s">
        <v>179</v>
      </c>
      <c r="B60" s="28"/>
      <c r="C60" s="28"/>
      <c r="D60" s="28">
        <v>0.5</v>
      </c>
      <c r="E60" s="28">
        <v>2</v>
      </c>
      <c r="F60" s="28"/>
      <c r="G60" s="28"/>
      <c r="H60" s="28">
        <f t="shared" si="5"/>
        <v>2.5</v>
      </c>
      <c r="I60"/>
      <c r="J60"/>
      <c r="K60"/>
      <c r="Q60" s="1"/>
    </row>
    <row r="61" spans="1:17" ht="14.25">
      <c r="A61" s="27" t="s">
        <v>115</v>
      </c>
      <c r="B61" s="28"/>
      <c r="C61" s="28"/>
      <c r="D61" s="28">
        <v>0.5</v>
      </c>
      <c r="E61" s="28"/>
      <c r="F61" s="28">
        <v>2</v>
      </c>
      <c r="G61" s="28"/>
      <c r="H61" s="28">
        <f t="shared" si="5"/>
        <v>2.5</v>
      </c>
      <c r="I61"/>
      <c r="J61"/>
      <c r="K61"/>
      <c r="Q61" s="1"/>
    </row>
    <row r="62" spans="1:17" ht="14.25">
      <c r="A62" s="27" t="s">
        <v>180</v>
      </c>
      <c r="B62" s="28">
        <v>2</v>
      </c>
      <c r="C62" s="28"/>
      <c r="D62" s="28">
        <v>1</v>
      </c>
      <c r="E62" s="28"/>
      <c r="F62" s="28">
        <v>1</v>
      </c>
      <c r="G62" s="28"/>
      <c r="H62" s="28">
        <f t="shared" si="5"/>
        <v>4</v>
      </c>
      <c r="I62"/>
      <c r="J62"/>
      <c r="K62"/>
      <c r="Q62" s="1"/>
    </row>
    <row r="63" spans="1:17" ht="14.25">
      <c r="A63" s="27" t="s">
        <v>117</v>
      </c>
      <c r="B63" s="28"/>
      <c r="C63" s="28"/>
      <c r="D63" s="28">
        <v>1</v>
      </c>
      <c r="E63" s="28"/>
      <c r="F63" s="28"/>
      <c r="G63" s="28">
        <v>3</v>
      </c>
      <c r="H63" s="28">
        <f t="shared" si="5"/>
        <v>4</v>
      </c>
      <c r="I63"/>
      <c r="J63"/>
      <c r="K63"/>
      <c r="Q63" s="1"/>
    </row>
    <row r="64" spans="1:17" ht="14.25">
      <c r="A64" s="27" t="s">
        <v>181</v>
      </c>
      <c r="B64" s="28">
        <v>0.5</v>
      </c>
      <c r="C64" s="28"/>
      <c r="D64" s="28">
        <v>1</v>
      </c>
      <c r="E64" s="28">
        <v>0.5</v>
      </c>
      <c r="F64" s="28"/>
      <c r="G64" s="28"/>
      <c r="H64" s="28">
        <f t="shared" si="5"/>
        <v>2</v>
      </c>
      <c r="I64"/>
      <c r="J64"/>
      <c r="K64"/>
      <c r="Q64" s="1"/>
    </row>
    <row r="65" spans="1:17" ht="14.25">
      <c r="A65" s="27" t="s">
        <v>182</v>
      </c>
      <c r="B65" s="28"/>
      <c r="C65" s="28"/>
      <c r="D65" s="28">
        <v>0.5</v>
      </c>
      <c r="E65" s="28">
        <v>0.5</v>
      </c>
      <c r="F65" s="28"/>
      <c r="G65" s="28">
        <v>1.5</v>
      </c>
      <c r="H65" s="28">
        <f t="shared" si="5"/>
        <v>2.5</v>
      </c>
      <c r="I65"/>
      <c r="J65"/>
      <c r="K65"/>
      <c r="Q65" s="1"/>
    </row>
    <row r="66" spans="1:17" ht="14.25">
      <c r="A66" s="27" t="s">
        <v>96</v>
      </c>
      <c r="B66" s="28">
        <v>0.5</v>
      </c>
      <c r="C66" s="28"/>
      <c r="D66" s="28">
        <v>0.5</v>
      </c>
      <c r="E66" s="28">
        <v>0.5</v>
      </c>
      <c r="F66" s="28"/>
      <c r="G66" s="28"/>
      <c r="H66" s="28">
        <f t="shared" si="5"/>
        <v>1.5</v>
      </c>
      <c r="I66"/>
      <c r="J66"/>
      <c r="K66"/>
      <c r="Q66" s="1"/>
    </row>
    <row r="67" spans="1:17" ht="14.25">
      <c r="A67" s="27" t="s">
        <v>183</v>
      </c>
      <c r="B67" s="28">
        <v>1</v>
      </c>
      <c r="C67" s="28"/>
      <c r="D67" s="28">
        <v>0.5</v>
      </c>
      <c r="E67" s="28">
        <v>0.5</v>
      </c>
      <c r="F67" s="28"/>
      <c r="G67" s="28">
        <v>1</v>
      </c>
      <c r="H67" s="28">
        <f t="shared" si="5"/>
        <v>3</v>
      </c>
      <c r="I67"/>
      <c r="J67"/>
      <c r="K67"/>
      <c r="Q67" s="1"/>
    </row>
    <row r="68" spans="1:17" ht="14.25">
      <c r="A68" s="27" t="s">
        <v>97</v>
      </c>
      <c r="B68" s="28"/>
      <c r="C68" s="28">
        <v>1</v>
      </c>
      <c r="D68" s="28">
        <v>0.5</v>
      </c>
      <c r="E68" s="28">
        <v>1</v>
      </c>
      <c r="F68" s="28"/>
      <c r="G68" s="28"/>
      <c r="H68" s="28">
        <f t="shared" si="5"/>
        <v>2.5</v>
      </c>
      <c r="I68"/>
      <c r="J68"/>
      <c r="K68"/>
      <c r="Q68" s="1"/>
    </row>
    <row r="69" spans="1:17" ht="14.25">
      <c r="A69" s="27" t="s">
        <v>184</v>
      </c>
      <c r="B69" s="28"/>
      <c r="C69" s="28"/>
      <c r="D69" s="28"/>
      <c r="E69" s="28">
        <v>1</v>
      </c>
      <c r="F69" s="28"/>
      <c r="G69" s="28"/>
      <c r="H69" s="28">
        <f t="shared" si="5"/>
        <v>1</v>
      </c>
      <c r="I69"/>
      <c r="J69"/>
      <c r="K69"/>
      <c r="Q69" s="1"/>
    </row>
    <row r="70" spans="1:17" ht="14.25">
      <c r="A70" s="27" t="s">
        <v>98</v>
      </c>
      <c r="B70" s="28">
        <v>1</v>
      </c>
      <c r="C70" s="28"/>
      <c r="D70" s="28">
        <v>0.5</v>
      </c>
      <c r="E70" s="28">
        <v>2</v>
      </c>
      <c r="F70" s="28"/>
      <c r="G70" s="28"/>
      <c r="H70" s="28">
        <f t="shared" si="5"/>
        <v>3.5</v>
      </c>
      <c r="I70"/>
      <c r="J70"/>
      <c r="K70"/>
      <c r="Q70" s="1"/>
    </row>
    <row r="71" spans="1:17" ht="14.25">
      <c r="A71" s="27" t="s">
        <v>185</v>
      </c>
      <c r="B71" s="28"/>
      <c r="C71" s="28">
        <v>1</v>
      </c>
      <c r="D71" s="28"/>
      <c r="E71" s="28"/>
      <c r="F71" s="28"/>
      <c r="G71" s="28"/>
      <c r="H71" s="28">
        <f t="shared" si="5"/>
        <v>1</v>
      </c>
      <c r="I71"/>
      <c r="J71"/>
      <c r="K71"/>
      <c r="Q71" s="1"/>
    </row>
    <row r="72" spans="1:17" ht="14.25">
      <c r="A72" s="27" t="s">
        <v>99</v>
      </c>
      <c r="B72" s="28"/>
      <c r="C72" s="28"/>
      <c r="D72" s="28">
        <v>0.5</v>
      </c>
      <c r="E72" s="28">
        <v>1</v>
      </c>
      <c r="F72" s="28"/>
      <c r="G72" s="28"/>
      <c r="H72" s="28">
        <f t="shared" si="5"/>
        <v>1.5</v>
      </c>
      <c r="I72"/>
      <c r="J72"/>
      <c r="K72"/>
      <c r="Q72" s="1"/>
    </row>
    <row r="73" spans="1:17" ht="14.25">
      <c r="A73" s="27" t="s">
        <v>186</v>
      </c>
      <c r="B73" s="28">
        <v>0.5</v>
      </c>
      <c r="C73" s="28"/>
      <c r="D73" s="28"/>
      <c r="E73" s="28"/>
      <c r="F73" s="28"/>
      <c r="G73" s="28"/>
      <c r="H73" s="28">
        <f t="shared" si="5"/>
        <v>0.5</v>
      </c>
      <c r="I73"/>
      <c r="J73"/>
      <c r="K73"/>
      <c r="Q73" s="1"/>
    </row>
    <row r="74" spans="1:17" ht="14.25">
      <c r="A74" s="27" t="s">
        <v>100</v>
      </c>
      <c r="B74" s="28"/>
      <c r="C74" s="28"/>
      <c r="D74" s="28">
        <v>1</v>
      </c>
      <c r="E74" s="28">
        <v>0.5</v>
      </c>
      <c r="F74" s="28"/>
      <c r="G74" s="28"/>
      <c r="H74" s="28">
        <f t="shared" si="5"/>
        <v>1.5</v>
      </c>
      <c r="I74"/>
      <c r="J74"/>
      <c r="K74"/>
      <c r="Q74" s="1"/>
    </row>
    <row r="75" spans="1:17" ht="14.25">
      <c r="A75" s="27" t="s">
        <v>187</v>
      </c>
      <c r="B75" s="28">
        <v>2</v>
      </c>
      <c r="C75" s="28">
        <v>2</v>
      </c>
      <c r="D75" s="28">
        <v>2</v>
      </c>
      <c r="E75" s="28">
        <v>0.5</v>
      </c>
      <c r="F75" s="28"/>
      <c r="G75" s="28"/>
      <c r="H75" s="28">
        <f t="shared" si="5"/>
        <v>6.5</v>
      </c>
      <c r="I75"/>
      <c r="J75"/>
      <c r="K75"/>
      <c r="Q75" s="1"/>
    </row>
    <row r="76" spans="4:17" ht="14.25">
      <c r="D76"/>
      <c r="E76"/>
      <c r="F76"/>
      <c r="G76"/>
      <c r="H76"/>
      <c r="I76"/>
      <c r="J76"/>
      <c r="K76"/>
      <c r="Q76" s="1"/>
    </row>
    <row r="77" spans="4:17" ht="14.25">
      <c r="D77"/>
      <c r="E77"/>
      <c r="F77"/>
      <c r="G77"/>
      <c r="H77"/>
      <c r="I77"/>
      <c r="J77"/>
      <c r="K77"/>
      <c r="Q77" s="1"/>
    </row>
    <row r="78" spans="1:17" ht="14.25">
      <c r="A78" s="3" t="s">
        <v>191</v>
      </c>
      <c r="B78" s="21" t="s">
        <v>208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3" t="s">
        <v>192</v>
      </c>
      <c r="O78" s="3" t="s">
        <v>193</v>
      </c>
      <c r="P78" s="3" t="s">
        <v>194</v>
      </c>
      <c r="Q78" s="32" t="s">
        <v>207</v>
      </c>
    </row>
    <row r="79" spans="1:17" ht="14.25">
      <c r="A79" s="3" t="s">
        <v>195</v>
      </c>
      <c r="B79" s="3">
        <v>85</v>
      </c>
      <c r="C79" s="3">
        <v>82</v>
      </c>
      <c r="D79" s="3">
        <v>82</v>
      </c>
      <c r="E79" s="3">
        <v>82</v>
      </c>
      <c r="F79" s="3">
        <v>80</v>
      </c>
      <c r="G79" s="3">
        <v>86</v>
      </c>
      <c r="H79" s="3">
        <v>82</v>
      </c>
      <c r="I79" s="3">
        <v>82</v>
      </c>
      <c r="J79" s="3">
        <v>80</v>
      </c>
      <c r="K79" s="3">
        <v>88</v>
      </c>
      <c r="L79" s="3">
        <v>81</v>
      </c>
      <c r="M79" s="3">
        <v>85</v>
      </c>
      <c r="N79" s="3">
        <f>SUM(B79:M79)</f>
        <v>995</v>
      </c>
      <c r="O79" s="31">
        <f>N79/12</f>
        <v>82.91666666666667</v>
      </c>
      <c r="P79" s="3">
        <v>12</v>
      </c>
      <c r="Q79" s="32">
        <v>0.5</v>
      </c>
    </row>
    <row r="80" spans="1:17" ht="14.25">
      <c r="A80" s="3" t="s">
        <v>196</v>
      </c>
      <c r="B80" s="3">
        <v>96</v>
      </c>
      <c r="C80" s="3">
        <v>82</v>
      </c>
      <c r="D80" s="3">
        <v>83</v>
      </c>
      <c r="E80" s="3">
        <v>84</v>
      </c>
      <c r="F80" s="3">
        <v>82</v>
      </c>
      <c r="G80" s="3">
        <v>86</v>
      </c>
      <c r="H80" s="3">
        <v>86</v>
      </c>
      <c r="I80" s="3">
        <v>85</v>
      </c>
      <c r="J80" s="3">
        <v>85</v>
      </c>
      <c r="K80" s="3">
        <v>85</v>
      </c>
      <c r="L80" s="3">
        <v>82</v>
      </c>
      <c r="M80" s="3">
        <v>87</v>
      </c>
      <c r="N80" s="3">
        <f aca="true" t="shared" si="6" ref="N80:N90">SUM(B80:M80)</f>
        <v>1023</v>
      </c>
      <c r="O80" s="31">
        <f aca="true" t="shared" si="7" ref="O80:O90">N80/12</f>
        <v>85.25</v>
      </c>
      <c r="P80" s="3">
        <v>9</v>
      </c>
      <c r="Q80" s="32">
        <v>0.5</v>
      </c>
    </row>
    <row r="81" spans="1:17" ht="14.25">
      <c r="A81" s="3" t="s">
        <v>197</v>
      </c>
      <c r="B81" s="3">
        <v>94</v>
      </c>
      <c r="C81" s="3">
        <v>83</v>
      </c>
      <c r="D81" s="3">
        <v>85</v>
      </c>
      <c r="E81" s="3">
        <v>85</v>
      </c>
      <c r="F81" s="3">
        <v>88</v>
      </c>
      <c r="G81" s="3">
        <v>94</v>
      </c>
      <c r="H81" s="3">
        <v>88</v>
      </c>
      <c r="I81" s="3">
        <v>86</v>
      </c>
      <c r="J81" s="3">
        <v>85</v>
      </c>
      <c r="K81" s="3">
        <v>95</v>
      </c>
      <c r="L81" s="3">
        <v>83</v>
      </c>
      <c r="M81" s="3">
        <v>93</v>
      </c>
      <c r="N81" s="3">
        <f t="shared" si="6"/>
        <v>1059</v>
      </c>
      <c r="O81" s="31">
        <f t="shared" si="7"/>
        <v>88.25</v>
      </c>
      <c r="P81" s="3">
        <v>1</v>
      </c>
      <c r="Q81" s="21">
        <v>1.5</v>
      </c>
    </row>
    <row r="82" spans="1:17" ht="14.25">
      <c r="A82" s="3" t="s">
        <v>198</v>
      </c>
      <c r="B82" s="3">
        <v>90</v>
      </c>
      <c r="C82" s="3">
        <v>84</v>
      </c>
      <c r="D82" s="3">
        <v>87</v>
      </c>
      <c r="E82" s="3">
        <v>83</v>
      </c>
      <c r="F82" s="3">
        <v>87</v>
      </c>
      <c r="G82" s="3">
        <v>90</v>
      </c>
      <c r="H82" s="3">
        <v>88</v>
      </c>
      <c r="I82" s="3">
        <v>85</v>
      </c>
      <c r="J82" s="3">
        <v>80</v>
      </c>
      <c r="K82" s="3">
        <v>82</v>
      </c>
      <c r="L82" s="3">
        <v>83</v>
      </c>
      <c r="M82" s="3">
        <v>90</v>
      </c>
      <c r="N82" s="3">
        <f t="shared" si="6"/>
        <v>1029</v>
      </c>
      <c r="O82" s="31">
        <f t="shared" si="7"/>
        <v>85.75</v>
      </c>
      <c r="P82" s="3">
        <v>7</v>
      </c>
      <c r="Q82" s="32">
        <v>0.5</v>
      </c>
    </row>
    <row r="83" spans="1:17" ht="14.25">
      <c r="A83" s="3" t="s">
        <v>199</v>
      </c>
      <c r="B83" s="3">
        <v>91</v>
      </c>
      <c r="C83" s="3">
        <v>83</v>
      </c>
      <c r="D83" s="3">
        <v>87</v>
      </c>
      <c r="E83" s="3">
        <v>84</v>
      </c>
      <c r="F83" s="3">
        <v>88</v>
      </c>
      <c r="G83" s="3">
        <v>94</v>
      </c>
      <c r="H83" s="3">
        <v>86</v>
      </c>
      <c r="I83" s="3">
        <v>82</v>
      </c>
      <c r="J83" s="3">
        <v>90</v>
      </c>
      <c r="K83" s="3">
        <v>90</v>
      </c>
      <c r="L83" s="3">
        <v>84</v>
      </c>
      <c r="M83" s="3">
        <v>96</v>
      </c>
      <c r="N83" s="3">
        <f t="shared" si="6"/>
        <v>1055</v>
      </c>
      <c r="O83" s="31">
        <f t="shared" si="7"/>
        <v>87.91666666666667</v>
      </c>
      <c r="P83" s="3">
        <v>2</v>
      </c>
      <c r="Q83" s="21">
        <v>1.5</v>
      </c>
    </row>
    <row r="84" spans="1:17" ht="14.25">
      <c r="A84" s="3" t="s">
        <v>200</v>
      </c>
      <c r="B84" s="3">
        <v>92</v>
      </c>
      <c r="C84" s="3">
        <v>82</v>
      </c>
      <c r="D84" s="3">
        <v>84</v>
      </c>
      <c r="E84" s="3">
        <v>83</v>
      </c>
      <c r="F84" s="3">
        <v>86</v>
      </c>
      <c r="G84" s="3">
        <v>88</v>
      </c>
      <c r="H84" s="3">
        <v>84</v>
      </c>
      <c r="I84" s="3">
        <v>85</v>
      </c>
      <c r="J84" s="3">
        <v>90</v>
      </c>
      <c r="K84" s="3">
        <v>82</v>
      </c>
      <c r="L84" s="3">
        <v>82</v>
      </c>
      <c r="M84" s="3">
        <v>87</v>
      </c>
      <c r="N84" s="3">
        <f t="shared" si="6"/>
        <v>1025</v>
      </c>
      <c r="O84" s="31">
        <f t="shared" si="7"/>
        <v>85.41666666666667</v>
      </c>
      <c r="P84" s="3">
        <v>8</v>
      </c>
      <c r="Q84" s="32">
        <v>0.5</v>
      </c>
    </row>
    <row r="85" spans="1:17" ht="14.25">
      <c r="A85" s="3" t="s">
        <v>201</v>
      </c>
      <c r="B85" s="3">
        <v>91</v>
      </c>
      <c r="C85" s="3">
        <v>82</v>
      </c>
      <c r="D85" s="3">
        <v>85</v>
      </c>
      <c r="E85" s="3">
        <v>82</v>
      </c>
      <c r="F85" s="3">
        <v>82</v>
      </c>
      <c r="G85" s="3">
        <v>84</v>
      </c>
      <c r="H85" s="3">
        <v>86</v>
      </c>
      <c r="I85" s="3">
        <v>83</v>
      </c>
      <c r="J85" s="3">
        <v>80</v>
      </c>
      <c r="K85" s="3">
        <v>85</v>
      </c>
      <c r="L85" s="3">
        <v>83</v>
      </c>
      <c r="M85" s="3">
        <v>87</v>
      </c>
      <c r="N85" s="3">
        <f t="shared" si="6"/>
        <v>1010</v>
      </c>
      <c r="O85" s="31">
        <f t="shared" si="7"/>
        <v>84.16666666666667</v>
      </c>
      <c r="P85" s="3">
        <v>11</v>
      </c>
      <c r="Q85" s="32">
        <v>0.5</v>
      </c>
    </row>
    <row r="86" spans="1:17" ht="14.25">
      <c r="A86" s="3" t="s">
        <v>202</v>
      </c>
      <c r="B86" s="3">
        <v>90</v>
      </c>
      <c r="C86" s="3">
        <v>83</v>
      </c>
      <c r="D86" s="3">
        <v>84</v>
      </c>
      <c r="E86" s="3">
        <v>84</v>
      </c>
      <c r="F86" s="3">
        <v>86</v>
      </c>
      <c r="G86" s="3">
        <v>84</v>
      </c>
      <c r="H86" s="3">
        <v>86</v>
      </c>
      <c r="I86" s="3">
        <v>85</v>
      </c>
      <c r="J86" s="3">
        <v>85</v>
      </c>
      <c r="K86" s="3">
        <v>90</v>
      </c>
      <c r="L86" s="3">
        <v>83</v>
      </c>
      <c r="M86" s="3">
        <v>90</v>
      </c>
      <c r="N86" s="3">
        <f t="shared" si="6"/>
        <v>1030</v>
      </c>
      <c r="O86" s="31">
        <f t="shared" si="7"/>
        <v>85.83333333333333</v>
      </c>
      <c r="P86" s="3">
        <v>6</v>
      </c>
      <c r="Q86" s="32">
        <v>1</v>
      </c>
    </row>
    <row r="87" spans="1:17" ht="14.25">
      <c r="A87" s="3" t="s">
        <v>203</v>
      </c>
      <c r="B87" s="3">
        <v>95</v>
      </c>
      <c r="C87" s="3">
        <v>83</v>
      </c>
      <c r="D87" s="3">
        <v>86</v>
      </c>
      <c r="E87" s="3">
        <v>82</v>
      </c>
      <c r="F87" s="3">
        <v>83</v>
      </c>
      <c r="G87" s="3">
        <v>90</v>
      </c>
      <c r="H87" s="3">
        <v>84</v>
      </c>
      <c r="I87" s="3">
        <v>86</v>
      </c>
      <c r="J87" s="3">
        <v>90</v>
      </c>
      <c r="K87" s="3">
        <v>92</v>
      </c>
      <c r="L87" s="3">
        <v>83</v>
      </c>
      <c r="M87" s="3">
        <v>95</v>
      </c>
      <c r="N87" s="3">
        <f t="shared" si="6"/>
        <v>1049</v>
      </c>
      <c r="O87" s="31">
        <f t="shared" si="7"/>
        <v>87.41666666666667</v>
      </c>
      <c r="P87" s="3">
        <v>3</v>
      </c>
      <c r="Q87" s="32">
        <v>1</v>
      </c>
    </row>
    <row r="88" spans="1:17" ht="14.25">
      <c r="A88" s="3" t="s">
        <v>204</v>
      </c>
      <c r="B88" s="3">
        <v>94</v>
      </c>
      <c r="C88" s="3">
        <v>84</v>
      </c>
      <c r="D88" s="3">
        <v>86</v>
      </c>
      <c r="E88" s="3">
        <v>84</v>
      </c>
      <c r="F88" s="3">
        <v>84</v>
      </c>
      <c r="G88" s="3">
        <v>90</v>
      </c>
      <c r="H88" s="3">
        <v>89</v>
      </c>
      <c r="I88" s="3">
        <v>86</v>
      </c>
      <c r="J88" s="3">
        <v>85</v>
      </c>
      <c r="K88" s="3">
        <v>89</v>
      </c>
      <c r="L88" s="3">
        <v>88</v>
      </c>
      <c r="M88" s="3">
        <v>90</v>
      </c>
      <c r="N88" s="3">
        <f t="shared" si="6"/>
        <v>1049</v>
      </c>
      <c r="O88" s="31">
        <f t="shared" si="7"/>
        <v>87.41666666666667</v>
      </c>
      <c r="P88" s="3">
        <v>3</v>
      </c>
      <c r="Q88" s="32">
        <v>1</v>
      </c>
    </row>
    <row r="89" spans="1:17" ht="14.25">
      <c r="A89" s="3" t="s">
        <v>205</v>
      </c>
      <c r="B89" s="3">
        <v>91</v>
      </c>
      <c r="C89" s="3">
        <v>85</v>
      </c>
      <c r="D89" s="3">
        <v>84</v>
      </c>
      <c r="E89" s="3">
        <v>82</v>
      </c>
      <c r="F89" s="3">
        <v>85</v>
      </c>
      <c r="G89" s="3">
        <v>92</v>
      </c>
      <c r="H89" s="3">
        <v>88</v>
      </c>
      <c r="I89" s="3">
        <v>85</v>
      </c>
      <c r="J89" s="3">
        <v>85</v>
      </c>
      <c r="K89" s="3">
        <v>87</v>
      </c>
      <c r="L89" s="3">
        <v>86</v>
      </c>
      <c r="M89" s="3">
        <v>90</v>
      </c>
      <c r="N89" s="3">
        <f t="shared" si="6"/>
        <v>1040</v>
      </c>
      <c r="O89" s="31">
        <f t="shared" si="7"/>
        <v>86.66666666666667</v>
      </c>
      <c r="P89" s="3">
        <v>5</v>
      </c>
      <c r="Q89" s="32">
        <v>1</v>
      </c>
    </row>
    <row r="90" spans="1:17" ht="14.25">
      <c r="A90" s="3" t="s">
        <v>206</v>
      </c>
      <c r="B90" s="3">
        <v>92</v>
      </c>
      <c r="C90" s="3">
        <v>84</v>
      </c>
      <c r="D90" s="3">
        <v>84</v>
      </c>
      <c r="E90" s="3">
        <v>83</v>
      </c>
      <c r="F90" s="3">
        <v>83</v>
      </c>
      <c r="G90" s="3">
        <v>83</v>
      </c>
      <c r="H90" s="3">
        <v>84</v>
      </c>
      <c r="I90" s="3">
        <v>83</v>
      </c>
      <c r="J90" s="3">
        <v>80</v>
      </c>
      <c r="K90" s="3">
        <v>82</v>
      </c>
      <c r="L90" s="3">
        <v>85</v>
      </c>
      <c r="M90" s="3">
        <v>90</v>
      </c>
      <c r="N90" s="3">
        <f t="shared" si="6"/>
        <v>1013</v>
      </c>
      <c r="O90" s="31">
        <f t="shared" si="7"/>
        <v>84.41666666666667</v>
      </c>
      <c r="P90" s="3">
        <v>10</v>
      </c>
      <c r="Q90" s="32">
        <v>0.5</v>
      </c>
    </row>
  </sheetData>
  <mergeCells count="7">
    <mergeCell ref="A1:A2"/>
    <mergeCell ref="B1:B2"/>
    <mergeCell ref="C1:C2"/>
    <mergeCell ref="J1:J2"/>
    <mergeCell ref="K1:K2"/>
    <mergeCell ref="D1:H1"/>
    <mergeCell ref="I1:I2"/>
  </mergeCells>
  <conditionalFormatting sqref="K92:K65536 K1:K48">
    <cfRule type="cellIs" priority="1" dxfId="0" operator="greaterThan" stopIfTrue="1">
      <formula>520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2" topLeftCell="BM11" activePane="bottomLeft" state="frozen"/>
      <selection pane="topLeft" activeCell="A1" sqref="A1"/>
      <selection pane="bottomLeft" activeCell="E15" sqref="E15"/>
    </sheetView>
  </sheetViews>
  <sheetFormatPr defaultColWidth="9.00390625" defaultRowHeight="14.25"/>
  <cols>
    <col min="1" max="1" width="9.875" style="1" customWidth="1"/>
    <col min="2" max="7" width="9.875" style="0" customWidth="1"/>
    <col min="8" max="8" width="17.125" style="20" customWidth="1"/>
    <col min="9" max="10" width="9.875" style="0" customWidth="1"/>
  </cols>
  <sheetData>
    <row r="1" spans="1:10" ht="18.75">
      <c r="A1" s="38" t="s">
        <v>49</v>
      </c>
      <c r="B1" s="38" t="s">
        <v>50</v>
      </c>
      <c r="C1" s="38" t="s">
        <v>51</v>
      </c>
      <c r="D1" s="38"/>
      <c r="E1" s="38" t="s">
        <v>52</v>
      </c>
      <c r="F1" s="38" t="s">
        <v>53</v>
      </c>
      <c r="G1" s="40" t="s">
        <v>61</v>
      </c>
      <c r="H1" s="39" t="s">
        <v>138</v>
      </c>
      <c r="I1" s="42" t="s">
        <v>62</v>
      </c>
      <c r="J1" s="39" t="s">
        <v>54</v>
      </c>
    </row>
    <row r="2" spans="1:10" ht="18.75">
      <c r="A2" s="38"/>
      <c r="B2" s="38"/>
      <c r="C2" s="2" t="s">
        <v>55</v>
      </c>
      <c r="D2" s="2" t="s">
        <v>56</v>
      </c>
      <c r="E2" s="38"/>
      <c r="F2" s="38"/>
      <c r="G2" s="40"/>
      <c r="H2" s="41"/>
      <c r="I2" s="42"/>
      <c r="J2" s="39"/>
    </row>
    <row r="3" spans="1:10" ht="18.75" customHeight="1">
      <c r="A3" s="4" t="s">
        <v>0</v>
      </c>
      <c r="B3" s="3"/>
      <c r="C3" s="3"/>
      <c r="D3" s="3"/>
      <c r="E3" s="3"/>
      <c r="F3" s="3">
        <v>-4</v>
      </c>
      <c r="G3" s="3"/>
      <c r="H3" s="37">
        <f>-SUM(F3:F14)/Sheet2!E3</f>
        <v>0.10476190476190476</v>
      </c>
      <c r="I3" s="19">
        <f>$H$3*Sheet2!D3</f>
        <v>1.2571428571428571</v>
      </c>
      <c r="J3" s="15">
        <f aca="true" t="shared" si="0" ref="J3:J46">I3+SUM(B3:F3)</f>
        <v>-2.742857142857143</v>
      </c>
    </row>
    <row r="4" spans="1:10" ht="20.25">
      <c r="A4" s="4" t="s">
        <v>1</v>
      </c>
      <c r="B4" s="3"/>
      <c r="C4" s="3"/>
      <c r="D4" s="3"/>
      <c r="E4" s="3"/>
      <c r="F4" s="3">
        <v>-0.5</v>
      </c>
      <c r="G4" s="3"/>
      <c r="H4" s="37"/>
      <c r="I4" s="19">
        <f>$H$3*Sheet2!D4</f>
        <v>2.0952380952380953</v>
      </c>
      <c r="J4" s="15">
        <f t="shared" si="0"/>
        <v>1.5952380952380953</v>
      </c>
    </row>
    <row r="5" spans="1:10" ht="20.25">
      <c r="A5" s="4" t="s">
        <v>2</v>
      </c>
      <c r="B5" s="3"/>
      <c r="C5" s="3"/>
      <c r="D5" s="3"/>
      <c r="E5" s="3"/>
      <c r="F5" s="3"/>
      <c r="G5" s="3"/>
      <c r="H5" s="37"/>
      <c r="I5" s="19">
        <f>$H$3*Sheet2!D5</f>
        <v>2.0952380952380953</v>
      </c>
      <c r="J5" s="15">
        <f t="shared" si="0"/>
        <v>2.0952380952380953</v>
      </c>
    </row>
    <row r="6" spans="1:10" ht="20.25">
      <c r="A6" s="4" t="s">
        <v>3</v>
      </c>
      <c r="B6" s="3"/>
      <c r="C6" s="3"/>
      <c r="D6" s="3"/>
      <c r="E6" s="3"/>
      <c r="F6" s="3"/>
      <c r="G6" s="3"/>
      <c r="H6" s="37"/>
      <c r="I6" s="19">
        <f>$H$3*Sheet2!D6</f>
        <v>1.0476190476190477</v>
      </c>
      <c r="J6" s="15">
        <f t="shared" si="0"/>
        <v>1.0476190476190477</v>
      </c>
    </row>
    <row r="7" spans="1:10" ht="20.25">
      <c r="A7" s="4" t="s">
        <v>4</v>
      </c>
      <c r="B7" s="3"/>
      <c r="C7" s="3"/>
      <c r="D7" s="3"/>
      <c r="E7" s="3"/>
      <c r="F7" s="3">
        <v>-5</v>
      </c>
      <c r="G7" s="3"/>
      <c r="H7" s="37"/>
      <c r="I7" s="19">
        <f>$H$3*Sheet2!D7</f>
        <v>1.9904761904761905</v>
      </c>
      <c r="J7" s="15">
        <f t="shared" si="0"/>
        <v>-3.0095238095238095</v>
      </c>
    </row>
    <row r="8" spans="1:10" ht="20.25">
      <c r="A8" s="4" t="s">
        <v>5</v>
      </c>
      <c r="B8" s="3"/>
      <c r="C8" s="3"/>
      <c r="D8" s="3"/>
      <c r="E8" s="3"/>
      <c r="F8" s="3">
        <v>-2.5</v>
      </c>
      <c r="G8" s="3"/>
      <c r="H8" s="37"/>
      <c r="I8" s="19">
        <f>$H$3*Sheet2!D8</f>
        <v>1.6761904761904762</v>
      </c>
      <c r="J8" s="15">
        <f t="shared" si="0"/>
        <v>-0.8238095238095238</v>
      </c>
    </row>
    <row r="9" spans="1:10" ht="20.25">
      <c r="A9" s="4" t="s">
        <v>6</v>
      </c>
      <c r="B9" s="3"/>
      <c r="C9" s="3"/>
      <c r="D9" s="3"/>
      <c r="E9" s="3"/>
      <c r="F9" s="3">
        <v>-1.5</v>
      </c>
      <c r="G9" s="3"/>
      <c r="H9" s="37"/>
      <c r="I9" s="19">
        <f>$H$3*Sheet2!D9</f>
        <v>2.0952380952380953</v>
      </c>
      <c r="J9" s="15">
        <f t="shared" si="0"/>
        <v>0.5952380952380953</v>
      </c>
    </row>
    <row r="10" spans="1:10" ht="20.25">
      <c r="A10" s="4" t="s">
        <v>7</v>
      </c>
      <c r="B10" s="3"/>
      <c r="C10" s="3"/>
      <c r="D10" s="3"/>
      <c r="E10" s="3"/>
      <c r="F10" s="3">
        <v>-1.5</v>
      </c>
      <c r="G10" s="3"/>
      <c r="H10" s="37"/>
      <c r="I10" s="19">
        <f>$H$3*Sheet2!D10</f>
        <v>1.361904761904762</v>
      </c>
      <c r="J10" s="15">
        <f t="shared" si="0"/>
        <v>-0.13809523809523805</v>
      </c>
    </row>
    <row r="11" spans="1:10" ht="20.25">
      <c r="A11" s="4" t="s">
        <v>8</v>
      </c>
      <c r="B11" s="3"/>
      <c r="C11" s="3"/>
      <c r="D11" s="3"/>
      <c r="E11" s="3"/>
      <c r="F11" s="3">
        <v>-1</v>
      </c>
      <c r="G11" s="3"/>
      <c r="H11" s="37"/>
      <c r="I11" s="19">
        <f>$H$3*Sheet2!D11</f>
        <v>2.304761904761905</v>
      </c>
      <c r="J11" s="15">
        <f t="shared" si="0"/>
        <v>1.304761904761905</v>
      </c>
    </row>
    <row r="12" spans="1:10" ht="20.25">
      <c r="A12" s="4" t="s">
        <v>9</v>
      </c>
      <c r="B12" s="3"/>
      <c r="C12" s="3"/>
      <c r="D12" s="3"/>
      <c r="E12" s="3"/>
      <c r="F12" s="3">
        <v>-2.5</v>
      </c>
      <c r="G12" s="3"/>
      <c r="H12" s="37"/>
      <c r="I12" s="19">
        <f>$H$3*Sheet2!D12</f>
        <v>1.4666666666666668</v>
      </c>
      <c r="J12" s="15">
        <f t="shared" si="0"/>
        <v>-1.0333333333333332</v>
      </c>
    </row>
    <row r="13" spans="1:10" ht="20.25">
      <c r="A13" s="4" t="s">
        <v>10</v>
      </c>
      <c r="B13" s="3"/>
      <c r="C13" s="3"/>
      <c r="D13" s="3"/>
      <c r="E13" s="3">
        <v>-0.5</v>
      </c>
      <c r="F13" s="3">
        <v>-2.5</v>
      </c>
      <c r="G13" s="3"/>
      <c r="H13" s="37"/>
      <c r="I13" s="19">
        <f>$H$3*Sheet2!D13</f>
        <v>2.2</v>
      </c>
      <c r="J13" s="15">
        <f t="shared" si="0"/>
        <v>-0.7999999999999998</v>
      </c>
    </row>
    <row r="14" spans="1:10" ht="20.25">
      <c r="A14" s="4" t="s">
        <v>11</v>
      </c>
      <c r="B14" s="3"/>
      <c r="C14" s="3"/>
      <c r="D14" s="3"/>
      <c r="E14" s="3"/>
      <c r="F14" s="3">
        <v>-1</v>
      </c>
      <c r="G14" s="3"/>
      <c r="H14" s="37"/>
      <c r="I14" s="19">
        <f>$H$3*Sheet2!D14</f>
        <v>2.4095238095238094</v>
      </c>
      <c r="J14" s="15">
        <f t="shared" si="0"/>
        <v>1.4095238095238094</v>
      </c>
    </row>
    <row r="15" spans="1:10" ht="20.25">
      <c r="A15" s="4" t="s">
        <v>63</v>
      </c>
      <c r="B15" s="3"/>
      <c r="C15" s="3"/>
      <c r="D15" s="3"/>
      <c r="E15" s="3"/>
      <c r="F15" s="3">
        <v>-1</v>
      </c>
      <c r="G15" s="3"/>
      <c r="H15" s="34">
        <f>-SUM(F15:F23)/Sheet2!J3</f>
        <v>0.05508474576271186</v>
      </c>
      <c r="I15" s="19">
        <f>$H$15*Sheet2!I3</f>
        <v>0.7161016949152542</v>
      </c>
      <c r="J15" s="15">
        <f t="shared" si="0"/>
        <v>-0.2838983050847458</v>
      </c>
    </row>
    <row r="16" spans="1:10" ht="20.25">
      <c r="A16" s="4" t="s">
        <v>16</v>
      </c>
      <c r="B16" s="3"/>
      <c r="C16" s="3">
        <v>-0.5</v>
      </c>
      <c r="D16" s="3">
        <v>-0.5</v>
      </c>
      <c r="E16" s="3"/>
      <c r="F16" s="3">
        <v>-1</v>
      </c>
      <c r="G16" s="3"/>
      <c r="H16" s="35"/>
      <c r="I16" s="19">
        <f>$H$15*Sheet2!I4</f>
        <v>0.7161016949152542</v>
      </c>
      <c r="J16" s="15">
        <f t="shared" si="0"/>
        <v>-1.2838983050847457</v>
      </c>
    </row>
    <row r="17" spans="1:10" ht="20.25">
      <c r="A17" s="4" t="s">
        <v>17</v>
      </c>
      <c r="B17" s="3"/>
      <c r="C17" s="3"/>
      <c r="D17" s="3"/>
      <c r="E17" s="3"/>
      <c r="F17" s="3">
        <v>-0.5</v>
      </c>
      <c r="G17" s="3"/>
      <c r="H17" s="35"/>
      <c r="I17" s="19">
        <f>$H$15*Sheet2!I5</f>
        <v>0.9364406779661016</v>
      </c>
      <c r="J17" s="15">
        <f t="shared" si="0"/>
        <v>0.43644067796610164</v>
      </c>
    </row>
    <row r="18" spans="1:10" ht="20.25">
      <c r="A18" s="4" t="s">
        <v>18</v>
      </c>
      <c r="B18" s="3"/>
      <c r="C18" s="3"/>
      <c r="D18" s="3"/>
      <c r="E18" s="3"/>
      <c r="F18" s="3">
        <v>-1</v>
      </c>
      <c r="G18" s="3"/>
      <c r="H18" s="35"/>
      <c r="I18" s="19">
        <f>$H$15*Sheet2!I6</f>
        <v>0.8813559322033898</v>
      </c>
      <c r="J18" s="15">
        <f t="shared" si="0"/>
        <v>-0.11864406779661019</v>
      </c>
    </row>
    <row r="19" spans="1:10" ht="20.25">
      <c r="A19" s="4" t="s">
        <v>19</v>
      </c>
      <c r="B19" s="3">
        <v>-1</v>
      </c>
      <c r="C19" s="3">
        <v>-0.5</v>
      </c>
      <c r="D19" s="3"/>
      <c r="E19" s="3"/>
      <c r="F19" s="3"/>
      <c r="G19" s="3"/>
      <c r="H19" s="35"/>
      <c r="I19" s="19">
        <f>$H$15*Sheet2!I7</f>
        <v>0.385593220338983</v>
      </c>
      <c r="J19" s="15">
        <f t="shared" si="0"/>
        <v>-1.1144067796610169</v>
      </c>
    </row>
    <row r="20" spans="1:10" ht="20.25">
      <c r="A20" s="4" t="s">
        <v>20</v>
      </c>
      <c r="B20" s="3"/>
      <c r="C20" s="3"/>
      <c r="D20" s="3"/>
      <c r="E20" s="3"/>
      <c r="F20" s="3"/>
      <c r="G20" s="3"/>
      <c r="H20" s="35"/>
      <c r="I20" s="19">
        <f>$H$15*Sheet2!I8</f>
        <v>0.5508474576271186</v>
      </c>
      <c r="J20" s="15">
        <f t="shared" si="0"/>
        <v>0.5508474576271186</v>
      </c>
    </row>
    <row r="21" spans="1:10" ht="20.25">
      <c r="A21" s="4" t="s">
        <v>21</v>
      </c>
      <c r="B21" s="3">
        <v>-0.5</v>
      </c>
      <c r="C21" s="3"/>
      <c r="D21" s="3"/>
      <c r="E21" s="3"/>
      <c r="F21" s="3">
        <v>-0.5</v>
      </c>
      <c r="G21" s="3"/>
      <c r="H21" s="35"/>
      <c r="I21" s="19">
        <f>$H$15*Sheet2!I9</f>
        <v>0.771186440677966</v>
      </c>
      <c r="J21" s="15">
        <f t="shared" si="0"/>
        <v>-0.22881355932203395</v>
      </c>
    </row>
    <row r="22" spans="1:10" ht="20.25">
      <c r="A22" s="4" t="s">
        <v>22</v>
      </c>
      <c r="B22" s="3">
        <v>-0.5</v>
      </c>
      <c r="C22" s="3"/>
      <c r="D22" s="3"/>
      <c r="E22" s="3"/>
      <c r="F22" s="3">
        <v>-1</v>
      </c>
      <c r="G22" s="3"/>
      <c r="H22" s="35"/>
      <c r="I22" s="19">
        <f>$H$15*Sheet2!I10</f>
        <v>0.9364406779661016</v>
      </c>
      <c r="J22" s="15">
        <f t="shared" si="0"/>
        <v>-0.5635593220338984</v>
      </c>
    </row>
    <row r="23" spans="1:10" ht="20.25">
      <c r="A23" s="4" t="s">
        <v>23</v>
      </c>
      <c r="B23" s="3">
        <v>-0.5</v>
      </c>
      <c r="C23" s="3"/>
      <c r="D23" s="3"/>
      <c r="E23" s="3"/>
      <c r="F23" s="3">
        <v>-1.5</v>
      </c>
      <c r="G23" s="3"/>
      <c r="H23" s="36"/>
      <c r="I23" s="19">
        <f>$H$15*Sheet2!I11</f>
        <v>0.6059322033898304</v>
      </c>
      <c r="J23" s="15">
        <f t="shared" si="0"/>
        <v>-1.3940677966101696</v>
      </c>
    </row>
    <row r="24" spans="1:10" ht="20.25">
      <c r="A24" s="4" t="s">
        <v>24</v>
      </c>
      <c r="B24" s="3"/>
      <c r="C24" s="3"/>
      <c r="D24" s="3">
        <v>-0.5</v>
      </c>
      <c r="E24" s="3"/>
      <c r="F24" s="3">
        <v>-2</v>
      </c>
      <c r="G24" s="3"/>
      <c r="H24" s="34">
        <f>-SUM(F24:F29)/Sheet2!J12</f>
        <v>0.1323529411764706</v>
      </c>
      <c r="I24" s="19">
        <f>$H$24*Sheet2!I12</f>
        <v>2.25</v>
      </c>
      <c r="J24" s="15">
        <f t="shared" si="0"/>
        <v>-0.25</v>
      </c>
    </row>
    <row r="25" spans="1:10" ht="20.25">
      <c r="A25" s="4" t="s">
        <v>25</v>
      </c>
      <c r="B25" s="3"/>
      <c r="C25" s="3"/>
      <c r="D25" s="3">
        <v>-0.5</v>
      </c>
      <c r="E25" s="3"/>
      <c r="F25" s="3">
        <v>-5</v>
      </c>
      <c r="G25" s="3"/>
      <c r="H25" s="35"/>
      <c r="I25" s="19">
        <f>$H$24*Sheet2!I13</f>
        <v>1.8529411764705883</v>
      </c>
      <c r="J25" s="15">
        <f t="shared" si="0"/>
        <v>-3.6470588235294117</v>
      </c>
    </row>
    <row r="26" spans="1:10" ht="20.25">
      <c r="A26" s="4" t="s">
        <v>26</v>
      </c>
      <c r="B26" s="3"/>
      <c r="C26" s="3"/>
      <c r="D26" s="3"/>
      <c r="E26" s="3"/>
      <c r="F26" s="3">
        <v>-1</v>
      </c>
      <c r="G26" s="3"/>
      <c r="H26" s="35"/>
      <c r="I26" s="19">
        <f>$H$24*Sheet2!I14</f>
        <v>1.5882352941176472</v>
      </c>
      <c r="J26" s="15">
        <f t="shared" si="0"/>
        <v>0.5882352941176472</v>
      </c>
    </row>
    <row r="27" spans="1:10" ht="20.25">
      <c r="A27" s="4" t="s">
        <v>27</v>
      </c>
      <c r="B27" s="3"/>
      <c r="C27" s="3"/>
      <c r="D27" s="3"/>
      <c r="E27" s="3"/>
      <c r="F27" s="3">
        <v>-1</v>
      </c>
      <c r="G27" s="3"/>
      <c r="H27" s="35"/>
      <c r="I27" s="19">
        <f>$H$24*Sheet2!I15</f>
        <v>1.9852941176470589</v>
      </c>
      <c r="J27" s="15">
        <f t="shared" si="0"/>
        <v>0.9852941176470589</v>
      </c>
    </row>
    <row r="28" spans="1:10" ht="20.25">
      <c r="A28" s="4" t="s">
        <v>28</v>
      </c>
      <c r="B28" s="3"/>
      <c r="C28" s="3"/>
      <c r="D28" s="3"/>
      <c r="E28" s="3"/>
      <c r="F28" s="3"/>
      <c r="G28" s="3"/>
      <c r="H28" s="35"/>
      <c r="I28" s="19">
        <f>$H$24*Sheet2!I16</f>
        <v>1.3235294117647058</v>
      </c>
      <c r="J28" s="15">
        <f t="shared" si="0"/>
        <v>1.3235294117647058</v>
      </c>
    </row>
    <row r="29" spans="1:10" ht="20.25">
      <c r="A29" s="4" t="s">
        <v>29</v>
      </c>
      <c r="B29" s="3"/>
      <c r="C29" s="3"/>
      <c r="D29" s="3"/>
      <c r="E29" s="3"/>
      <c r="F29" s="3"/>
      <c r="G29" s="3"/>
      <c r="H29" s="36"/>
      <c r="I29" s="19">
        <f>$H$24*Sheet2!I17</f>
        <v>0</v>
      </c>
      <c r="J29" s="15">
        <f t="shared" si="0"/>
        <v>0</v>
      </c>
    </row>
    <row r="30" spans="1:10" ht="20.25">
      <c r="A30" s="4" t="s">
        <v>64</v>
      </c>
      <c r="B30" s="3"/>
      <c r="C30" s="3"/>
      <c r="D30" s="3"/>
      <c r="E30" s="3"/>
      <c r="F30" s="3"/>
      <c r="G30" s="3"/>
      <c r="H30" s="37">
        <f>-SUM(F30:F36)/Sheet2!O3</f>
        <v>0.23333333333333334</v>
      </c>
      <c r="I30" s="19">
        <f>$H$30*Sheet2!N3</f>
        <v>0.7</v>
      </c>
      <c r="J30" s="15">
        <f t="shared" si="0"/>
        <v>0.7</v>
      </c>
    </row>
    <row r="31" spans="1:10" ht="20.25">
      <c r="A31" s="4" t="s">
        <v>32</v>
      </c>
      <c r="B31" s="3"/>
      <c r="C31" s="3"/>
      <c r="D31" s="3"/>
      <c r="E31" s="3"/>
      <c r="F31" s="3">
        <v>-1.5</v>
      </c>
      <c r="G31" s="3"/>
      <c r="H31" s="37"/>
      <c r="I31" s="19">
        <f>$H$30*Sheet2!N4</f>
        <v>1.4</v>
      </c>
      <c r="J31" s="15">
        <f t="shared" si="0"/>
        <v>-0.10000000000000009</v>
      </c>
    </row>
    <row r="32" spans="1:10" ht="20.25">
      <c r="A32" s="4" t="s">
        <v>33</v>
      </c>
      <c r="B32" s="3"/>
      <c r="C32" s="3"/>
      <c r="D32" s="3"/>
      <c r="E32" s="3"/>
      <c r="F32" s="3">
        <v>-1.5</v>
      </c>
      <c r="G32" s="3"/>
      <c r="H32" s="37"/>
      <c r="I32" s="19">
        <f>$H$30*Sheet2!N5</f>
        <v>0.9333333333333333</v>
      </c>
      <c r="J32" s="15">
        <f t="shared" si="0"/>
        <v>-0.5666666666666667</v>
      </c>
    </row>
    <row r="33" spans="1:10" ht="20.25">
      <c r="A33" s="4" t="s">
        <v>34</v>
      </c>
      <c r="B33" s="3"/>
      <c r="C33" s="3">
        <v>-1.5</v>
      </c>
      <c r="D33" s="3"/>
      <c r="E33" s="3">
        <v>-0.5</v>
      </c>
      <c r="F33" s="3">
        <v>-2</v>
      </c>
      <c r="G33" s="3"/>
      <c r="H33" s="37"/>
      <c r="I33" s="19">
        <f>$H$30*Sheet2!N6</f>
        <v>1.1666666666666667</v>
      </c>
      <c r="J33" s="15">
        <f t="shared" si="0"/>
        <v>-2.833333333333333</v>
      </c>
    </row>
    <row r="34" spans="1:10" ht="20.25">
      <c r="A34" s="4" t="s">
        <v>35</v>
      </c>
      <c r="B34" s="3"/>
      <c r="C34" s="3"/>
      <c r="D34" s="3">
        <v>-0.5</v>
      </c>
      <c r="E34" s="3">
        <v>-0.5</v>
      </c>
      <c r="F34" s="3">
        <v>-2</v>
      </c>
      <c r="G34" s="3"/>
      <c r="H34" s="37"/>
      <c r="I34" s="19">
        <f>$H$30*Sheet2!N7</f>
        <v>0.9333333333333333</v>
      </c>
      <c r="J34" s="15">
        <f t="shared" si="0"/>
        <v>-2.0666666666666664</v>
      </c>
    </row>
    <row r="35" spans="1:10" ht="20.25">
      <c r="A35" s="4" t="s">
        <v>36</v>
      </c>
      <c r="B35" s="3"/>
      <c r="C35" s="3"/>
      <c r="D35" s="3"/>
      <c r="E35" s="3"/>
      <c r="F35" s="3"/>
      <c r="G35" s="3"/>
      <c r="H35" s="37"/>
      <c r="I35" s="19">
        <f>$H$30*Sheet2!N8</f>
        <v>0.7</v>
      </c>
      <c r="J35" s="15">
        <f t="shared" si="0"/>
        <v>0.7</v>
      </c>
    </row>
    <row r="36" spans="1:10" ht="20.25">
      <c r="A36" s="4" t="s">
        <v>37</v>
      </c>
      <c r="B36" s="3"/>
      <c r="C36" s="3"/>
      <c r="D36" s="3"/>
      <c r="E36" s="3"/>
      <c r="F36" s="3"/>
      <c r="G36" s="3"/>
      <c r="H36" s="37"/>
      <c r="I36" s="19">
        <f>$H$30*Sheet2!N9</f>
        <v>1.1666666666666667</v>
      </c>
      <c r="J36" s="15">
        <f t="shared" si="0"/>
        <v>1.1666666666666667</v>
      </c>
    </row>
    <row r="37" spans="1:10" ht="20.25">
      <c r="A37" s="4" t="s">
        <v>38</v>
      </c>
      <c r="B37" s="3"/>
      <c r="C37" s="3"/>
      <c r="D37" s="3"/>
      <c r="E37" s="3"/>
      <c r="F37" s="3">
        <v>-2.5</v>
      </c>
      <c r="G37" s="3"/>
      <c r="H37" s="37">
        <f>-SUM(F37:F39)/Sheet2!O10</f>
        <v>0.3</v>
      </c>
      <c r="I37" s="19">
        <f>$H$37*Sheet2!N10</f>
        <v>2.6999999999999997</v>
      </c>
      <c r="J37" s="15">
        <f t="shared" si="0"/>
        <v>0.19999999999999973</v>
      </c>
    </row>
    <row r="38" spans="1:10" ht="20.25">
      <c r="A38" s="4" t="s">
        <v>39</v>
      </c>
      <c r="B38" s="3"/>
      <c r="C38" s="3">
        <v>-0.5</v>
      </c>
      <c r="D38" s="3">
        <v>-0.5</v>
      </c>
      <c r="E38" s="3"/>
      <c r="F38" s="3">
        <v>-4.5</v>
      </c>
      <c r="G38" s="3"/>
      <c r="H38" s="37"/>
      <c r="I38" s="19">
        <f>$H$37*Sheet2!N11</f>
        <v>3.5999999999999996</v>
      </c>
      <c r="J38" s="15">
        <f t="shared" si="0"/>
        <v>-1.9000000000000004</v>
      </c>
    </row>
    <row r="39" spans="1:10" ht="20.25">
      <c r="A39" s="4" t="s">
        <v>40</v>
      </c>
      <c r="B39" s="3"/>
      <c r="C39" s="3"/>
      <c r="D39" s="3"/>
      <c r="E39" s="3"/>
      <c r="F39" s="3">
        <v>-0.5</v>
      </c>
      <c r="G39" s="3"/>
      <c r="H39" s="37"/>
      <c r="I39" s="19">
        <f>$H$37*Sheet2!N12</f>
        <v>1.2</v>
      </c>
      <c r="J39" s="15">
        <f t="shared" si="0"/>
        <v>0.7</v>
      </c>
    </row>
    <row r="40" spans="1:10" ht="20.25">
      <c r="A40" s="4" t="s">
        <v>41</v>
      </c>
      <c r="B40" s="3"/>
      <c r="C40" s="3"/>
      <c r="D40" s="3"/>
      <c r="E40" s="3">
        <v>-0.5</v>
      </c>
      <c r="F40" s="3">
        <v>-2</v>
      </c>
      <c r="G40" s="3"/>
      <c r="H40" s="37">
        <f>-SUM(F40:F46)/Sheet2!O13</f>
        <v>0.09090909090909091</v>
      </c>
      <c r="I40" s="15">
        <f>$H$40*Sheet2!N13</f>
        <v>1.1818181818181819</v>
      </c>
      <c r="J40" s="15">
        <f t="shared" si="0"/>
        <v>-1.3181818181818181</v>
      </c>
    </row>
    <row r="41" spans="1:10" ht="20.25">
      <c r="A41" s="4" t="s">
        <v>42</v>
      </c>
      <c r="B41" s="3"/>
      <c r="C41" s="3">
        <v>-0.5</v>
      </c>
      <c r="D41" s="3"/>
      <c r="E41" s="3"/>
      <c r="F41" s="3">
        <v>-1</v>
      </c>
      <c r="G41" s="3"/>
      <c r="H41" s="37"/>
      <c r="I41" s="15">
        <f>$H$40*Sheet2!N14</f>
        <v>0.6363636363636364</v>
      </c>
      <c r="J41" s="15">
        <f t="shared" si="0"/>
        <v>-0.8636363636363636</v>
      </c>
    </row>
    <row r="42" spans="1:10" ht="20.25">
      <c r="A42" s="4" t="s">
        <v>43</v>
      </c>
      <c r="B42" s="3"/>
      <c r="C42" s="3">
        <v>-0.5</v>
      </c>
      <c r="D42" s="3"/>
      <c r="E42" s="3">
        <v>-0.5</v>
      </c>
      <c r="F42" s="3">
        <v>-0.5</v>
      </c>
      <c r="G42" s="3"/>
      <c r="H42" s="37"/>
      <c r="I42" s="15">
        <f>$H$40*Sheet2!N15</f>
        <v>0.9090909090909092</v>
      </c>
      <c r="J42" s="15">
        <f t="shared" si="0"/>
        <v>-0.5909090909090908</v>
      </c>
    </row>
    <row r="43" spans="1:10" ht="20.25">
      <c r="A43" s="4" t="s">
        <v>44</v>
      </c>
      <c r="B43" s="3"/>
      <c r="C43" s="3"/>
      <c r="D43" s="3"/>
      <c r="E43" s="3"/>
      <c r="F43" s="3"/>
      <c r="G43" s="3"/>
      <c r="H43" s="37"/>
      <c r="I43" s="15">
        <f>$H$40*Sheet2!N16</f>
        <v>0.2727272727272727</v>
      </c>
      <c r="J43" s="15">
        <f t="shared" si="0"/>
        <v>0.2727272727272727</v>
      </c>
    </row>
    <row r="44" spans="1:10" ht="20.25">
      <c r="A44" s="4" t="s">
        <v>45</v>
      </c>
      <c r="B44" s="3"/>
      <c r="C44" s="3"/>
      <c r="D44" s="3"/>
      <c r="E44" s="3">
        <v>-0.5</v>
      </c>
      <c r="F44" s="3"/>
      <c r="G44" s="3"/>
      <c r="H44" s="37"/>
      <c r="I44" s="15">
        <f>$H$40*Sheet2!N17</f>
        <v>0.18181818181818182</v>
      </c>
      <c r="J44" s="15">
        <f t="shared" si="0"/>
        <v>-0.3181818181818182</v>
      </c>
    </row>
    <row r="45" spans="1:10" ht="20.25">
      <c r="A45" s="4" t="s">
        <v>46</v>
      </c>
      <c r="B45" s="3"/>
      <c r="C45" s="3"/>
      <c r="D45" s="3"/>
      <c r="E45" s="3">
        <v>-0.5</v>
      </c>
      <c r="F45" s="3"/>
      <c r="G45" s="3"/>
      <c r="H45" s="37"/>
      <c r="I45" s="15">
        <f>$H$40*Sheet2!N18</f>
        <v>0.2727272727272727</v>
      </c>
      <c r="J45" s="15">
        <f t="shared" si="0"/>
        <v>-0.2272727272727273</v>
      </c>
    </row>
    <row r="46" spans="1:10" ht="20.25">
      <c r="A46" s="4" t="s">
        <v>47</v>
      </c>
      <c r="B46" s="3"/>
      <c r="C46" s="3"/>
      <c r="D46" s="3"/>
      <c r="E46" s="3"/>
      <c r="F46" s="3">
        <v>-0.5</v>
      </c>
      <c r="G46" s="3"/>
      <c r="H46" s="37"/>
      <c r="I46" s="15">
        <f>$H$40*Sheet2!N19</f>
        <v>0.5454545454545454</v>
      </c>
      <c r="J46" s="15">
        <f t="shared" si="0"/>
        <v>0.045454545454545414</v>
      </c>
    </row>
  </sheetData>
  <mergeCells count="15">
    <mergeCell ref="J1:J2"/>
    <mergeCell ref="F1:F2"/>
    <mergeCell ref="G1:G2"/>
    <mergeCell ref="H1:H2"/>
    <mergeCell ref="I1:I2"/>
    <mergeCell ref="H24:H29"/>
    <mergeCell ref="H40:H46"/>
    <mergeCell ref="A1:A2"/>
    <mergeCell ref="B1:B2"/>
    <mergeCell ref="C1:D1"/>
    <mergeCell ref="E1:E2"/>
    <mergeCell ref="H3:H14"/>
    <mergeCell ref="H15:H23"/>
    <mergeCell ref="H30:H36"/>
    <mergeCell ref="H37:H39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G29" sqref="G29"/>
    </sheetView>
  </sheetViews>
  <sheetFormatPr defaultColWidth="9.00390625" defaultRowHeight="14.25"/>
  <sheetData>
    <row r="1" spans="1:15" ht="28.5" customHeight="1">
      <c r="A1" s="43" t="s">
        <v>137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5" t="s">
        <v>49</v>
      </c>
      <c r="B2" s="6" t="s">
        <v>57</v>
      </c>
      <c r="C2" s="7" t="s">
        <v>58</v>
      </c>
      <c r="D2" s="13" t="s">
        <v>59</v>
      </c>
      <c r="E2" s="13" t="s">
        <v>60</v>
      </c>
      <c r="F2" s="6" t="s">
        <v>49</v>
      </c>
      <c r="G2" s="6" t="s">
        <v>57</v>
      </c>
      <c r="H2" s="7" t="s">
        <v>58</v>
      </c>
      <c r="I2" s="13" t="s">
        <v>59</v>
      </c>
      <c r="J2" s="13" t="s">
        <v>60</v>
      </c>
      <c r="K2" s="6" t="s">
        <v>49</v>
      </c>
      <c r="L2" s="6" t="s">
        <v>57</v>
      </c>
      <c r="M2" s="7" t="s">
        <v>58</v>
      </c>
      <c r="N2" s="13" t="s">
        <v>59</v>
      </c>
      <c r="O2" s="13" t="s">
        <v>60</v>
      </c>
    </row>
    <row r="3" spans="1:15" ht="14.25">
      <c r="A3" s="8" t="s">
        <v>0</v>
      </c>
      <c r="B3" s="21">
        <v>5</v>
      </c>
      <c r="C3" s="21">
        <v>7</v>
      </c>
      <c r="D3" s="21">
        <f aca="true" t="shared" si="0" ref="D3:D17">SUM(B3:C3)</f>
        <v>12</v>
      </c>
      <c r="E3" s="44">
        <f>SUM(D3:D17)</f>
        <v>210</v>
      </c>
      <c r="F3" s="9" t="s">
        <v>15</v>
      </c>
      <c r="G3" s="21">
        <v>13</v>
      </c>
      <c r="H3" s="21" t="s">
        <v>161</v>
      </c>
      <c r="I3" s="21">
        <f aca="true" t="shared" si="1" ref="I3:I18">SUM(G3:H3)</f>
        <v>13</v>
      </c>
      <c r="J3" s="46">
        <f>SUM(I3:I11)</f>
        <v>118</v>
      </c>
      <c r="K3" s="9" t="s">
        <v>31</v>
      </c>
      <c r="L3" s="21">
        <v>3</v>
      </c>
      <c r="M3" s="21">
        <v>0</v>
      </c>
      <c r="N3" s="3">
        <f aca="true" t="shared" si="2" ref="N3:N20">SUM(L3:M3)</f>
        <v>3</v>
      </c>
      <c r="O3" s="33">
        <f>SUM(N3:N9)</f>
        <v>30</v>
      </c>
    </row>
    <row r="4" spans="1:15" ht="14.25">
      <c r="A4" s="8" t="s">
        <v>1</v>
      </c>
      <c r="B4" s="21">
        <v>8</v>
      </c>
      <c r="C4" s="21">
        <v>12</v>
      </c>
      <c r="D4" s="21">
        <f t="shared" si="0"/>
        <v>20</v>
      </c>
      <c r="E4" s="45"/>
      <c r="F4" s="9" t="s">
        <v>16</v>
      </c>
      <c r="G4" s="21">
        <v>5</v>
      </c>
      <c r="H4" s="21">
        <v>8</v>
      </c>
      <c r="I4" s="21">
        <f t="shared" si="1"/>
        <v>13</v>
      </c>
      <c r="J4" s="47"/>
      <c r="K4" s="9" t="s">
        <v>32</v>
      </c>
      <c r="L4" s="21">
        <v>4</v>
      </c>
      <c r="M4" s="21">
        <v>2</v>
      </c>
      <c r="N4" s="3">
        <f t="shared" si="2"/>
        <v>6</v>
      </c>
      <c r="O4" s="33"/>
    </row>
    <row r="5" spans="1:15" ht="14.25">
      <c r="A5" s="8" t="s">
        <v>2</v>
      </c>
      <c r="B5" s="21">
        <v>8</v>
      </c>
      <c r="C5" s="21">
        <v>12</v>
      </c>
      <c r="D5" s="21">
        <f t="shared" si="0"/>
        <v>20</v>
      </c>
      <c r="E5" s="45"/>
      <c r="F5" s="9" t="s">
        <v>17</v>
      </c>
      <c r="G5" s="21">
        <v>10</v>
      </c>
      <c r="H5" s="21">
        <v>7</v>
      </c>
      <c r="I5" s="21">
        <f t="shared" si="1"/>
        <v>17</v>
      </c>
      <c r="J5" s="47"/>
      <c r="K5" s="9" t="s">
        <v>33</v>
      </c>
      <c r="L5" s="21">
        <v>2</v>
      </c>
      <c r="M5" s="21">
        <v>2</v>
      </c>
      <c r="N5" s="3">
        <f t="shared" si="2"/>
        <v>4</v>
      </c>
      <c r="O5" s="33"/>
    </row>
    <row r="6" spans="1:15" ht="14.25">
      <c r="A6" s="8" t="s">
        <v>3</v>
      </c>
      <c r="B6" s="1">
        <v>4</v>
      </c>
      <c r="C6" s="21">
        <v>6</v>
      </c>
      <c r="D6" s="21">
        <f t="shared" si="0"/>
        <v>10</v>
      </c>
      <c r="E6" s="45"/>
      <c r="F6" s="9" t="s">
        <v>18</v>
      </c>
      <c r="G6" s="21">
        <v>14</v>
      </c>
      <c r="H6" s="21">
        <v>2</v>
      </c>
      <c r="I6" s="21">
        <f t="shared" si="1"/>
        <v>16</v>
      </c>
      <c r="J6" s="47"/>
      <c r="K6" s="9" t="s">
        <v>34</v>
      </c>
      <c r="L6" s="21">
        <v>1</v>
      </c>
      <c r="M6" s="21">
        <v>4</v>
      </c>
      <c r="N6" s="3">
        <f t="shared" si="2"/>
        <v>5</v>
      </c>
      <c r="O6" s="33"/>
    </row>
    <row r="7" spans="1:15" ht="14.25">
      <c r="A7" s="8" t="s">
        <v>4</v>
      </c>
      <c r="B7" s="21">
        <v>10</v>
      </c>
      <c r="C7" s="21">
        <v>9</v>
      </c>
      <c r="D7" s="21">
        <f t="shared" si="0"/>
        <v>19</v>
      </c>
      <c r="E7" s="45"/>
      <c r="F7" s="9" t="s">
        <v>19</v>
      </c>
      <c r="G7" s="21">
        <v>6</v>
      </c>
      <c r="H7" s="21">
        <v>1</v>
      </c>
      <c r="I7" s="21">
        <f t="shared" si="1"/>
        <v>7</v>
      </c>
      <c r="J7" s="47"/>
      <c r="K7" s="9" t="s">
        <v>35</v>
      </c>
      <c r="L7" s="21">
        <v>1</v>
      </c>
      <c r="M7" s="21">
        <v>3</v>
      </c>
      <c r="N7" s="3">
        <f t="shared" si="2"/>
        <v>4</v>
      </c>
      <c r="O7" s="33"/>
    </row>
    <row r="8" spans="1:15" ht="14.25">
      <c r="A8" s="8" t="s">
        <v>5</v>
      </c>
      <c r="B8" s="21">
        <v>6</v>
      </c>
      <c r="C8" s="21">
        <v>10</v>
      </c>
      <c r="D8" s="21">
        <f t="shared" si="0"/>
        <v>16</v>
      </c>
      <c r="E8" s="45"/>
      <c r="F8" s="9" t="s">
        <v>20</v>
      </c>
      <c r="G8" s="21">
        <v>2</v>
      </c>
      <c r="H8" s="21">
        <v>8</v>
      </c>
      <c r="I8" s="21">
        <f t="shared" si="1"/>
        <v>10</v>
      </c>
      <c r="J8" s="47"/>
      <c r="K8" s="9" t="s">
        <v>36</v>
      </c>
      <c r="L8" s="21">
        <v>0</v>
      </c>
      <c r="M8" s="21">
        <v>3</v>
      </c>
      <c r="N8" s="3">
        <f t="shared" si="2"/>
        <v>3</v>
      </c>
      <c r="O8" s="33"/>
    </row>
    <row r="9" spans="1:15" ht="14.25">
      <c r="A9" s="8" t="s">
        <v>6</v>
      </c>
      <c r="B9" s="21">
        <v>7</v>
      </c>
      <c r="C9" s="21">
        <v>13</v>
      </c>
      <c r="D9" s="21">
        <f t="shared" si="0"/>
        <v>20</v>
      </c>
      <c r="E9" s="45"/>
      <c r="F9" s="9" t="s">
        <v>21</v>
      </c>
      <c r="G9" s="21">
        <v>1</v>
      </c>
      <c r="H9" s="21">
        <v>13</v>
      </c>
      <c r="I9" s="21">
        <f t="shared" si="1"/>
        <v>14</v>
      </c>
      <c r="J9" s="47"/>
      <c r="K9" s="9" t="s">
        <v>37</v>
      </c>
      <c r="L9" s="21">
        <v>2</v>
      </c>
      <c r="M9" s="21">
        <v>3</v>
      </c>
      <c r="N9" s="3">
        <f t="shared" si="2"/>
        <v>5</v>
      </c>
      <c r="O9" s="33"/>
    </row>
    <row r="10" spans="1:15" ht="14.25">
      <c r="A10" s="8" t="s">
        <v>7</v>
      </c>
      <c r="B10" s="21">
        <v>7</v>
      </c>
      <c r="C10" s="21">
        <v>6</v>
      </c>
      <c r="D10" s="21">
        <f t="shared" si="0"/>
        <v>13</v>
      </c>
      <c r="E10" s="45"/>
      <c r="F10" s="9" t="s">
        <v>22</v>
      </c>
      <c r="G10" s="21">
        <v>6</v>
      </c>
      <c r="H10" s="21">
        <v>11</v>
      </c>
      <c r="I10" s="21">
        <f t="shared" si="1"/>
        <v>17</v>
      </c>
      <c r="J10" s="47"/>
      <c r="K10" s="9" t="s">
        <v>38</v>
      </c>
      <c r="L10" s="21">
        <v>7</v>
      </c>
      <c r="M10" s="21">
        <v>2</v>
      </c>
      <c r="N10" s="3">
        <f t="shared" si="2"/>
        <v>9</v>
      </c>
      <c r="O10" s="33">
        <f>SUM(N10:N12)</f>
        <v>25</v>
      </c>
    </row>
    <row r="11" spans="1:15" ht="14.25">
      <c r="A11" s="8" t="s">
        <v>8</v>
      </c>
      <c r="B11" s="21">
        <v>9</v>
      </c>
      <c r="C11" s="21">
        <v>13</v>
      </c>
      <c r="D11" s="21">
        <f t="shared" si="0"/>
        <v>22</v>
      </c>
      <c r="E11" s="45"/>
      <c r="F11" s="9" t="s">
        <v>23</v>
      </c>
      <c r="G11" s="21">
        <v>3</v>
      </c>
      <c r="H11" s="21">
        <v>8</v>
      </c>
      <c r="I11" s="21">
        <f t="shared" si="1"/>
        <v>11</v>
      </c>
      <c r="J11" s="48"/>
      <c r="K11" s="9" t="s">
        <v>39</v>
      </c>
      <c r="L11" s="21">
        <v>9</v>
      </c>
      <c r="M11" s="21">
        <v>3</v>
      </c>
      <c r="N11" s="3">
        <f t="shared" si="2"/>
        <v>12</v>
      </c>
      <c r="O11" s="33"/>
    </row>
    <row r="12" spans="1:15" ht="14.25">
      <c r="A12" s="8" t="s">
        <v>9</v>
      </c>
      <c r="B12" s="21">
        <v>11</v>
      </c>
      <c r="C12" s="21">
        <v>3</v>
      </c>
      <c r="D12" s="21">
        <f t="shared" si="0"/>
        <v>14</v>
      </c>
      <c r="E12" s="45"/>
      <c r="F12" s="9" t="s">
        <v>24</v>
      </c>
      <c r="G12" s="21">
        <v>5</v>
      </c>
      <c r="H12" s="21">
        <v>12</v>
      </c>
      <c r="I12" s="21">
        <f t="shared" si="1"/>
        <v>17</v>
      </c>
      <c r="J12" s="46">
        <f>SUM(I12:I17)</f>
        <v>68</v>
      </c>
      <c r="K12" s="9" t="s">
        <v>40</v>
      </c>
      <c r="L12" s="21">
        <v>1</v>
      </c>
      <c r="M12" s="21">
        <v>3</v>
      </c>
      <c r="N12" s="3">
        <f t="shared" si="2"/>
        <v>4</v>
      </c>
      <c r="O12" s="33"/>
    </row>
    <row r="13" spans="1:15" ht="14.25">
      <c r="A13" s="8" t="s">
        <v>10</v>
      </c>
      <c r="B13" s="21">
        <v>9</v>
      </c>
      <c r="C13" s="21">
        <v>12</v>
      </c>
      <c r="D13" s="21">
        <f t="shared" si="0"/>
        <v>21</v>
      </c>
      <c r="E13" s="45"/>
      <c r="F13" s="9" t="s">
        <v>25</v>
      </c>
      <c r="G13" s="21">
        <v>5</v>
      </c>
      <c r="H13" s="21">
        <v>9</v>
      </c>
      <c r="I13" s="21">
        <f t="shared" si="1"/>
        <v>14</v>
      </c>
      <c r="J13" s="47"/>
      <c r="K13" s="9" t="s">
        <v>41</v>
      </c>
      <c r="L13" s="21">
        <v>4</v>
      </c>
      <c r="M13" s="1">
        <v>9</v>
      </c>
      <c r="N13" s="3">
        <f t="shared" si="2"/>
        <v>13</v>
      </c>
      <c r="O13" s="33">
        <f>SUM(N13:N20)</f>
        <v>44</v>
      </c>
    </row>
    <row r="14" spans="1:15" ht="14.25">
      <c r="A14" s="8" t="s">
        <v>11</v>
      </c>
      <c r="B14" s="21">
        <v>11</v>
      </c>
      <c r="C14" s="21">
        <v>12</v>
      </c>
      <c r="D14" s="21">
        <f t="shared" si="0"/>
        <v>23</v>
      </c>
      <c r="E14" s="45"/>
      <c r="F14" s="9" t="s">
        <v>26</v>
      </c>
      <c r="G14" s="21">
        <v>5</v>
      </c>
      <c r="H14" s="21">
        <v>7</v>
      </c>
      <c r="I14" s="21">
        <f t="shared" si="1"/>
        <v>12</v>
      </c>
      <c r="J14" s="47"/>
      <c r="K14" s="9" t="s">
        <v>42</v>
      </c>
      <c r="L14" s="21">
        <v>3</v>
      </c>
      <c r="M14" s="21">
        <v>4</v>
      </c>
      <c r="N14" s="3">
        <f t="shared" si="2"/>
        <v>7</v>
      </c>
      <c r="O14" s="33"/>
    </row>
    <row r="15" spans="1:15" ht="14.25">
      <c r="A15" s="8" t="s">
        <v>12</v>
      </c>
      <c r="B15" s="21">
        <v>0</v>
      </c>
      <c r="C15" s="21">
        <v>0</v>
      </c>
      <c r="D15" s="21">
        <f t="shared" si="0"/>
        <v>0</v>
      </c>
      <c r="E15" s="45"/>
      <c r="F15" s="9" t="s">
        <v>27</v>
      </c>
      <c r="G15" s="21">
        <v>5</v>
      </c>
      <c r="H15" s="21">
        <v>10</v>
      </c>
      <c r="I15" s="21">
        <f t="shared" si="1"/>
        <v>15</v>
      </c>
      <c r="J15" s="47"/>
      <c r="K15" s="9" t="s">
        <v>43</v>
      </c>
      <c r="L15" s="21">
        <v>6</v>
      </c>
      <c r="M15" s="21">
        <v>4</v>
      </c>
      <c r="N15" s="3">
        <f t="shared" si="2"/>
        <v>10</v>
      </c>
      <c r="O15" s="33"/>
    </row>
    <row r="16" spans="1:15" ht="14.25">
      <c r="A16" s="8" t="s">
        <v>13</v>
      </c>
      <c r="B16" s="9">
        <v>0</v>
      </c>
      <c r="C16" s="14">
        <v>0</v>
      </c>
      <c r="D16" s="14">
        <f t="shared" si="0"/>
        <v>0</v>
      </c>
      <c r="E16" s="45"/>
      <c r="F16" s="9" t="s">
        <v>28</v>
      </c>
      <c r="G16" s="21">
        <v>0</v>
      </c>
      <c r="H16" s="21">
        <v>10</v>
      </c>
      <c r="I16" s="21">
        <f t="shared" si="1"/>
        <v>10</v>
      </c>
      <c r="J16" s="47"/>
      <c r="K16" s="9" t="s">
        <v>44</v>
      </c>
      <c r="L16" s="21">
        <v>3</v>
      </c>
      <c r="M16" s="21">
        <v>0</v>
      </c>
      <c r="N16" s="3">
        <f t="shared" si="2"/>
        <v>3</v>
      </c>
      <c r="O16" s="33"/>
    </row>
    <row r="17" spans="1:15" ht="14.25">
      <c r="A17" s="8" t="s">
        <v>14</v>
      </c>
      <c r="B17" s="9">
        <v>0</v>
      </c>
      <c r="C17" s="14">
        <v>0</v>
      </c>
      <c r="D17" s="14">
        <f t="shared" si="0"/>
        <v>0</v>
      </c>
      <c r="E17" s="45"/>
      <c r="F17" s="9" t="s">
        <v>29</v>
      </c>
      <c r="G17" s="21">
        <v>0</v>
      </c>
      <c r="H17" s="21">
        <v>0</v>
      </c>
      <c r="I17" s="21">
        <f t="shared" si="1"/>
        <v>0</v>
      </c>
      <c r="J17" s="47"/>
      <c r="K17" s="9" t="s">
        <v>45</v>
      </c>
      <c r="L17" s="21">
        <v>2</v>
      </c>
      <c r="M17" s="21">
        <v>0</v>
      </c>
      <c r="N17" s="3">
        <f t="shared" si="2"/>
        <v>2</v>
      </c>
      <c r="O17" s="33"/>
    </row>
    <row r="18" spans="1:15" ht="14.25">
      <c r="A18" s="8"/>
      <c r="B18" s="9"/>
      <c r="C18" s="14"/>
      <c r="D18" s="14">
        <f>SUM(D3:D17)</f>
        <v>210</v>
      </c>
      <c r="E18" s="16"/>
      <c r="F18" s="9" t="s">
        <v>30</v>
      </c>
      <c r="G18" s="9">
        <v>0</v>
      </c>
      <c r="H18" s="14">
        <v>0</v>
      </c>
      <c r="I18" s="9">
        <f t="shared" si="1"/>
        <v>0</v>
      </c>
      <c r="J18" s="48"/>
      <c r="K18" s="9" t="s">
        <v>46</v>
      </c>
      <c r="L18" s="21">
        <v>3</v>
      </c>
      <c r="M18" s="21">
        <v>0</v>
      </c>
      <c r="N18" s="3">
        <f t="shared" si="2"/>
        <v>3</v>
      </c>
      <c r="O18" s="33"/>
    </row>
    <row r="19" spans="1:15" ht="14.25">
      <c r="A19" s="11"/>
      <c r="B19" s="12"/>
      <c r="C19" s="10"/>
      <c r="D19" s="10"/>
      <c r="E19" s="10"/>
      <c r="F19" s="9"/>
      <c r="G19" s="12"/>
      <c r="H19" s="12"/>
      <c r="I19" s="12">
        <f>SUM(I3:I18)</f>
        <v>186</v>
      </c>
      <c r="J19" s="17"/>
      <c r="K19" s="9" t="s">
        <v>47</v>
      </c>
      <c r="L19" s="21">
        <v>2</v>
      </c>
      <c r="M19" s="21">
        <v>4</v>
      </c>
      <c r="N19" s="3">
        <f t="shared" si="2"/>
        <v>6</v>
      </c>
      <c r="O19" s="33"/>
    </row>
    <row r="20" spans="1:15" ht="14.25">
      <c r="A20" s="11"/>
      <c r="B20" s="12"/>
      <c r="C20" s="10"/>
      <c r="D20" s="10"/>
      <c r="E20" s="10"/>
      <c r="F20" s="12"/>
      <c r="G20" s="12"/>
      <c r="H20" s="12"/>
      <c r="I20" s="12"/>
      <c r="J20" s="10"/>
      <c r="K20" s="9" t="s">
        <v>48</v>
      </c>
      <c r="L20" s="9">
        <v>0</v>
      </c>
      <c r="M20" s="14">
        <v>0</v>
      </c>
      <c r="N20" s="3">
        <f t="shared" si="2"/>
        <v>0</v>
      </c>
      <c r="O20" s="33"/>
    </row>
    <row r="21" ht="14.25">
      <c r="N21" s="25">
        <f>SUM(L3:M20)</f>
        <v>99</v>
      </c>
    </row>
    <row r="23" ht="14.25">
      <c r="D23">
        <f>SUM(B3:C17,G3:H18,L3:M20)</f>
        <v>495</v>
      </c>
    </row>
  </sheetData>
  <mergeCells count="7">
    <mergeCell ref="A1:O1"/>
    <mergeCell ref="E3:E17"/>
    <mergeCell ref="J3:J11"/>
    <mergeCell ref="J12:J18"/>
    <mergeCell ref="O13:O20"/>
    <mergeCell ref="O3:O9"/>
    <mergeCell ref="O10:O12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张磊</dc:creator>
  <cp:keywords/>
  <dc:description/>
  <cp:lastModifiedBy>walkinnet</cp:lastModifiedBy>
  <cp:lastPrinted>2013-10-13T13:18:43Z</cp:lastPrinted>
  <dcterms:created xsi:type="dcterms:W3CDTF">2011-10-05T23:10:41Z</dcterms:created>
  <dcterms:modified xsi:type="dcterms:W3CDTF">2014-11-03T11:42:47Z</dcterms:modified>
  <cp:category/>
  <cp:version/>
  <cp:contentType/>
  <cp:contentStatus/>
</cp:coreProperties>
</file>